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55AB8A7-1165-40FF-B643-CF3FF77B852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06ĐH_QH" sheetId="16" r:id="rId1"/>
    <sheet name="06ĐH_QT" sheetId="17" r:id="rId2"/>
    <sheet name="06ĐH_QB" sheetId="18" r:id="rId3"/>
    <sheet name="06ĐH_QĐ1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9" l="1"/>
  <c r="H67" i="18"/>
  <c r="D69" i="19"/>
  <c r="A69" i="19"/>
  <c r="G66" i="19"/>
  <c r="H66" i="19" s="1"/>
  <c r="G65" i="19"/>
  <c r="H65" i="19" s="1"/>
  <c r="G64" i="19"/>
  <c r="H64" i="19" s="1"/>
  <c r="G63" i="19"/>
  <c r="H63" i="19" s="1"/>
  <c r="G62" i="19"/>
  <c r="H62" i="19" s="1"/>
  <c r="G61" i="19"/>
  <c r="H61" i="19" s="1"/>
  <c r="G60" i="19"/>
  <c r="H60" i="19" s="1"/>
  <c r="G59" i="19"/>
  <c r="H59" i="19" s="1"/>
  <c r="G58" i="19"/>
  <c r="H58" i="19" s="1"/>
  <c r="G57" i="19"/>
  <c r="H57" i="19" s="1"/>
  <c r="G56" i="19"/>
  <c r="H56" i="19" s="1"/>
  <c r="G55" i="19"/>
  <c r="H55" i="19" s="1"/>
  <c r="G54" i="19"/>
  <c r="H54" i="19" s="1"/>
  <c r="G53" i="19"/>
  <c r="H53" i="19" s="1"/>
  <c r="G52" i="19"/>
  <c r="H52" i="19" s="1"/>
  <c r="G51" i="19"/>
  <c r="H51" i="19" s="1"/>
  <c r="G50" i="19"/>
  <c r="H50" i="19" s="1"/>
  <c r="G49" i="19"/>
  <c r="H49" i="19" s="1"/>
  <c r="G48" i="19"/>
  <c r="H48" i="19" s="1"/>
  <c r="G47" i="19"/>
  <c r="H47" i="19" s="1"/>
  <c r="G46" i="19"/>
  <c r="H46" i="19" s="1"/>
  <c r="G45" i="19"/>
  <c r="H45" i="19" s="1"/>
  <c r="G44" i="19"/>
  <c r="H44" i="19" s="1"/>
  <c r="G43" i="19"/>
  <c r="H43" i="19" s="1"/>
  <c r="G42" i="19"/>
  <c r="H42" i="19" s="1"/>
  <c r="G41" i="19"/>
  <c r="H41" i="19" s="1"/>
  <c r="G40" i="19"/>
  <c r="H40" i="19" s="1"/>
  <c r="G39" i="19"/>
  <c r="H39" i="19" s="1"/>
  <c r="G38" i="19"/>
  <c r="H38" i="19" s="1"/>
  <c r="G37" i="19"/>
  <c r="H37" i="19" s="1"/>
  <c r="G36" i="19"/>
  <c r="H36" i="19" s="1"/>
  <c r="G35" i="19"/>
  <c r="H35" i="19" s="1"/>
  <c r="G34" i="19"/>
  <c r="H34" i="19" s="1"/>
  <c r="G33" i="19"/>
  <c r="H33" i="19" s="1"/>
  <c r="G32" i="19"/>
  <c r="H32" i="19" s="1"/>
  <c r="G31" i="19"/>
  <c r="H31" i="19" s="1"/>
  <c r="G30" i="19"/>
  <c r="H30" i="19" s="1"/>
  <c r="G29" i="19"/>
  <c r="H29" i="19" s="1"/>
  <c r="G28" i="19"/>
  <c r="H28" i="19" s="1"/>
  <c r="G27" i="19"/>
  <c r="H27" i="19" s="1"/>
  <c r="G26" i="19"/>
  <c r="H26" i="19" s="1"/>
  <c r="G25" i="19"/>
  <c r="H25" i="19" s="1"/>
  <c r="G24" i="19"/>
  <c r="H24" i="19" s="1"/>
  <c r="G23" i="19"/>
  <c r="H23" i="19" s="1"/>
  <c r="G22" i="19"/>
  <c r="H22" i="19" s="1"/>
  <c r="G21" i="19"/>
  <c r="H21" i="19" s="1"/>
  <c r="G20" i="19"/>
  <c r="H20" i="19" s="1"/>
  <c r="G19" i="19"/>
  <c r="H19" i="19" s="1"/>
  <c r="G18" i="19"/>
  <c r="H18" i="19" s="1"/>
  <c r="G17" i="19"/>
  <c r="H17" i="19" s="1"/>
  <c r="G16" i="19"/>
  <c r="H16" i="19" s="1"/>
  <c r="G15" i="19"/>
  <c r="H15" i="19" s="1"/>
  <c r="G14" i="19"/>
  <c r="H14" i="19" s="1"/>
  <c r="G67" i="18" l="1"/>
  <c r="E72" i="18"/>
  <c r="A68" i="18"/>
  <c r="G66" i="18"/>
  <c r="H66" i="18" s="1"/>
  <c r="G65" i="18"/>
  <c r="H65" i="18" s="1"/>
  <c r="G64" i="18"/>
  <c r="H64" i="18" s="1"/>
  <c r="G63" i="18"/>
  <c r="H63" i="18" s="1"/>
  <c r="G62" i="18"/>
  <c r="H62" i="18" s="1"/>
  <c r="G61" i="18"/>
  <c r="H61" i="18" s="1"/>
  <c r="G60" i="18"/>
  <c r="H60" i="18" s="1"/>
  <c r="G59" i="18"/>
  <c r="H59" i="18" s="1"/>
  <c r="G58" i="18"/>
  <c r="H58" i="18" s="1"/>
  <c r="G57" i="18"/>
  <c r="H57" i="18" s="1"/>
  <c r="G56" i="18"/>
  <c r="H56" i="18" s="1"/>
  <c r="G55" i="18"/>
  <c r="H55" i="18" s="1"/>
  <c r="G54" i="18"/>
  <c r="H54" i="18" s="1"/>
  <c r="G53" i="18"/>
  <c r="H53" i="18" s="1"/>
  <c r="G52" i="18"/>
  <c r="H52" i="18" s="1"/>
  <c r="G51" i="18"/>
  <c r="H51" i="18" s="1"/>
  <c r="G50" i="18"/>
  <c r="H50" i="18" s="1"/>
  <c r="G49" i="18"/>
  <c r="H49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D71" i="19" l="1"/>
  <c r="D69" i="18"/>
  <c r="D70" i="18"/>
  <c r="H15" i="18"/>
  <c r="D68" i="18" s="1"/>
  <c r="E68" i="17"/>
  <c r="A64" i="17"/>
  <c r="G62" i="17"/>
  <c r="H62" i="17" s="1"/>
  <c r="G61" i="17"/>
  <c r="H61" i="17" s="1"/>
  <c r="G60" i="17"/>
  <c r="H60" i="17" s="1"/>
  <c r="G59" i="17"/>
  <c r="H59" i="17" s="1"/>
  <c r="G58" i="17"/>
  <c r="H58" i="17" s="1"/>
  <c r="G57" i="17"/>
  <c r="H57" i="17" s="1"/>
  <c r="G56" i="17"/>
  <c r="H56" i="17" s="1"/>
  <c r="G55" i="17"/>
  <c r="H55" i="17" s="1"/>
  <c r="G54" i="17"/>
  <c r="H54" i="17" s="1"/>
  <c r="G53" i="17"/>
  <c r="H53" i="17" s="1"/>
  <c r="G52" i="17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E72" i="16"/>
  <c r="A68" i="16"/>
  <c r="G66" i="16"/>
  <c r="H66" i="16" s="1"/>
  <c r="G65" i="16"/>
  <c r="H65" i="16" s="1"/>
  <c r="G64" i="16"/>
  <c r="H64" i="16" s="1"/>
  <c r="G63" i="16"/>
  <c r="H63" i="16" s="1"/>
  <c r="G62" i="16"/>
  <c r="H62" i="16" s="1"/>
  <c r="G61" i="16"/>
  <c r="H61" i="16" s="1"/>
  <c r="G60" i="16"/>
  <c r="H60" i="16" s="1"/>
  <c r="G59" i="16"/>
  <c r="H59" i="16" s="1"/>
  <c r="G58" i="16"/>
  <c r="H58" i="16" s="1"/>
  <c r="G57" i="16"/>
  <c r="H57" i="16" s="1"/>
  <c r="G56" i="16"/>
  <c r="H56" i="16" s="1"/>
  <c r="G55" i="16"/>
  <c r="H55" i="16" s="1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D70" i="16" l="1"/>
  <c r="E69" i="18"/>
  <c r="D66" i="17"/>
  <c r="E70" i="18"/>
  <c r="H15" i="17"/>
  <c r="D64" i="17" s="1"/>
  <c r="D65" i="17"/>
  <c r="H15" i="16"/>
  <c r="D68" i="16" s="1"/>
  <c r="D69" i="16"/>
  <c r="E70" i="16" l="1"/>
  <c r="E69" i="16"/>
  <c r="E65" i="17"/>
  <c r="E66" i="17"/>
</calcChain>
</file>

<file path=xl/sharedStrings.xml><?xml version="1.0" encoding="utf-8"?>
<sst xmlns="http://schemas.openxmlformats.org/spreadsheetml/2006/main" count="749" uniqueCount="565">
  <si>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</si>
  <si>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</si>
  <si>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</si>
  <si>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</si>
  <si>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</si>
  <si>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</si>
  <si>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LỚP: </t>
  </si>
  <si>
    <t xml:space="preserve">       HỌC KỲ: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</si>
  <si>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</si>
  <si>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</si>
  <si>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</si>
  <si>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</si>
  <si>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</si>
  <si>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</si>
  <si>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</si>
  <si>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</si>
  <si>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</si>
  <si>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</si>
  <si>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</si>
  <si>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</si>
  <si>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>Anh</t>
  </si>
  <si>
    <t>Huy</t>
  </si>
  <si>
    <t>Linh</t>
  </si>
  <si>
    <t>Nhi</t>
  </si>
  <si>
    <t xml:space="preserve">KHOA LUẬT VÀ LÝ LUẬN CHÍNH TRỊ </t>
  </si>
  <si>
    <t xml:space="preserve">       NĂM HỌC: </t>
  </si>
  <si>
    <t>My</t>
  </si>
  <si>
    <t>Nhung</t>
  </si>
  <si>
    <t>Trân</t>
  </si>
  <si>
    <t>Yến</t>
  </si>
  <si>
    <t>Ngân</t>
  </si>
  <si>
    <t>Thảo</t>
  </si>
  <si>
    <t>Thịnh</t>
  </si>
  <si>
    <t>Kiều</t>
  </si>
  <si>
    <t>Nam</t>
  </si>
  <si>
    <t>Trang</t>
  </si>
  <si>
    <t>Trần Thị Ngọc</t>
  </si>
  <si>
    <t>Đức</t>
  </si>
  <si>
    <t>Lê Minh</t>
  </si>
  <si>
    <t>Uyên</t>
  </si>
  <si>
    <t>An</t>
  </si>
  <si>
    <t>Dương</t>
  </si>
  <si>
    <t>Hải</t>
  </si>
  <si>
    <t>Nguyễn Văn</t>
  </si>
  <si>
    <t>Nhàn</t>
  </si>
  <si>
    <t>Phương</t>
  </si>
  <si>
    <t>Thương</t>
  </si>
  <si>
    <t>Tú</t>
  </si>
  <si>
    <t>Tuấn</t>
  </si>
  <si>
    <t>Vân</t>
  </si>
  <si>
    <t>Vi</t>
  </si>
  <si>
    <t>Vy</t>
  </si>
  <si>
    <t>Hà</t>
  </si>
  <si>
    <t>Phú</t>
  </si>
  <si>
    <t>Nguyễn Tấn</t>
  </si>
  <si>
    <t>Bảo</t>
  </si>
  <si>
    <t>Hân</t>
  </si>
  <si>
    <t>Nguyễn Thị Thanh</t>
  </si>
  <si>
    <t>Nguyễn Thành</t>
  </si>
  <si>
    <t>Phát</t>
  </si>
  <si>
    <t>Thái</t>
  </si>
  <si>
    <t>Trâm</t>
  </si>
  <si>
    <t>Nguyễn Hồng</t>
  </si>
  <si>
    <t>Thành</t>
  </si>
  <si>
    <t>Trần Nguyễn Trung</t>
  </si>
  <si>
    <t>Lê Hữu</t>
  </si>
  <si>
    <t>Hùng</t>
  </si>
  <si>
    <t>Lê Văn</t>
  </si>
  <si>
    <t>Phạm Thanh</t>
  </si>
  <si>
    <t>Tùng</t>
  </si>
  <si>
    <t>Minh</t>
  </si>
  <si>
    <t>Nhựt</t>
  </si>
  <si>
    <t>Sơn</t>
  </si>
  <si>
    <t>Nguyễn Quốc</t>
  </si>
  <si>
    <t>Trọng</t>
  </si>
  <si>
    <t>Hưng</t>
  </si>
  <si>
    <t>Vũ</t>
  </si>
  <si>
    <t>Nguyễn Thanh</t>
  </si>
  <si>
    <t>Duy</t>
  </si>
  <si>
    <t>Nguyễn Minh</t>
  </si>
  <si>
    <t>Cường</t>
  </si>
  <si>
    <t>Hằng</t>
  </si>
  <si>
    <t>Hiền</t>
  </si>
  <si>
    <t>Ly</t>
  </si>
  <si>
    <t>Nguyễn Lê Hoàng</t>
  </si>
  <si>
    <t>Nhã</t>
  </si>
  <si>
    <t>Dương Thị Ngọc</t>
  </si>
  <si>
    <t>Nguyễn Ngọc</t>
  </si>
  <si>
    <t>Thúy</t>
  </si>
  <si>
    <t>Thư</t>
  </si>
  <si>
    <t>Tiên</t>
  </si>
  <si>
    <t>Trường</t>
  </si>
  <si>
    <t>Phan Thanh</t>
  </si>
  <si>
    <t>Nguyễn Thị Thu</t>
  </si>
  <si>
    <t>Vương</t>
  </si>
  <si>
    <t>Ân</t>
  </si>
  <si>
    <t>Nguyễn Đình</t>
  </si>
  <si>
    <t>Danh</t>
  </si>
  <si>
    <t>Duyên</t>
  </si>
  <si>
    <t>Đạt</t>
  </si>
  <si>
    <t>Huỳnh Văn</t>
  </si>
  <si>
    <t>Lộc</t>
  </si>
  <si>
    <t>Quang</t>
  </si>
  <si>
    <t>Trúc</t>
  </si>
  <si>
    <t>Nguyễn Thị Mỹ</t>
  </si>
  <si>
    <t>Đỗ Thị Thanh</t>
  </si>
  <si>
    <t>Đỗ Minh</t>
  </si>
  <si>
    <t>Nguyễn Trọng</t>
  </si>
  <si>
    <t>Tính</t>
  </si>
  <si>
    <t>Nguyễn Đức</t>
  </si>
  <si>
    <t>Phan Thị Thanh</t>
  </si>
  <si>
    <t>Tuyền</t>
  </si>
  <si>
    <t>Hồ Tấn</t>
  </si>
  <si>
    <t>Hoà</t>
  </si>
  <si>
    <t>Ngọc</t>
  </si>
  <si>
    <t>Tân</t>
  </si>
  <si>
    <t>Luận</t>
  </si>
  <si>
    <t>Huỳnh Thị Hồng</t>
  </si>
  <si>
    <t>Nguyễn Thị Kim</t>
  </si>
  <si>
    <t>Tấn</t>
  </si>
  <si>
    <t>Thanh</t>
  </si>
  <si>
    <t>Trí</t>
  </si>
  <si>
    <t>Trần Công</t>
  </si>
  <si>
    <t>Phạm Minh</t>
  </si>
  <si>
    <t>Phan Minh</t>
  </si>
  <si>
    <t>Nhân</t>
  </si>
  <si>
    <t>Phong</t>
  </si>
  <si>
    <t>Quỳnh</t>
  </si>
  <si>
    <t>Thuận</t>
  </si>
  <si>
    <t>Nguyễn Quang</t>
  </si>
  <si>
    <t>Quân</t>
  </si>
  <si>
    <t>Vinh</t>
  </si>
  <si>
    <t>Nguyễn Khánh</t>
  </si>
  <si>
    <t>Đỗ Văn</t>
  </si>
  <si>
    <t>Phước</t>
  </si>
  <si>
    <t>Phan Thị Ngọc</t>
  </si>
  <si>
    <t>Đăng</t>
  </si>
  <si>
    <t>Phượng</t>
  </si>
  <si>
    <t>Huỳnh Thị Thanh</t>
  </si>
  <si>
    <t>0650040057</t>
  </si>
  <si>
    <t>Nguyễn Hoàng Kim</t>
  </si>
  <si>
    <t>0650040058</t>
  </si>
  <si>
    <t>Nguyễn Lê Quỳnh</t>
  </si>
  <si>
    <t>0650040113</t>
  </si>
  <si>
    <t>0650040118</t>
  </si>
  <si>
    <t>Nguyễn Huỳnh Thủy</t>
  </si>
  <si>
    <t>0650040120</t>
  </si>
  <si>
    <t>Nguyễn Trần Đắc</t>
  </si>
  <si>
    <t>0650040180</t>
  </si>
  <si>
    <t>Phạm Ngọc</t>
  </si>
  <si>
    <t>0650040181</t>
  </si>
  <si>
    <t>Nguyễn Thị Lệ</t>
  </si>
  <si>
    <t>0650040121</t>
  </si>
  <si>
    <t>0650040070</t>
  </si>
  <si>
    <t>Phạm Ngọc Thảo</t>
  </si>
  <si>
    <t>0650040124</t>
  </si>
  <si>
    <t>Bùi Phú</t>
  </si>
  <si>
    <t>Hòa</t>
  </si>
  <si>
    <t>0650040186</t>
  </si>
  <si>
    <t>Nguyễn Thị Xuân</t>
  </si>
  <si>
    <t>Hồng</t>
  </si>
  <si>
    <t>0650040127</t>
  </si>
  <si>
    <t>Huyền</t>
  </si>
  <si>
    <t>0650040188</t>
  </si>
  <si>
    <t>0650040129</t>
  </si>
  <si>
    <t>0650040190</t>
  </si>
  <si>
    <t>Trần Thị Ánh</t>
  </si>
  <si>
    <t>0650040077</t>
  </si>
  <si>
    <t>Võ Minh Phương</t>
  </si>
  <si>
    <t>0650040080</t>
  </si>
  <si>
    <t>Trần Nguyễn Hồng</t>
  </si>
  <si>
    <t>Loan</t>
  </si>
  <si>
    <t>0650040131</t>
  </si>
  <si>
    <t>0650040196</t>
  </si>
  <si>
    <t>Võ Thị Thuý</t>
  </si>
  <si>
    <t>Nga</t>
  </si>
  <si>
    <t>0650040134</t>
  </si>
  <si>
    <t>Huỳnh Kim</t>
  </si>
  <si>
    <t>0650040021</t>
  </si>
  <si>
    <t>0650040197</t>
  </si>
  <si>
    <t>0650040022</t>
  </si>
  <si>
    <t>0650040084</t>
  </si>
  <si>
    <t xml:space="preserve">Nguyễn Võ Kim </t>
  </si>
  <si>
    <t>0650040083</t>
  </si>
  <si>
    <t>Phạm Đào Thanh</t>
  </si>
  <si>
    <t>0650040025</t>
  </si>
  <si>
    <t>Trần Xuân</t>
  </si>
  <si>
    <t>Nghi</t>
  </si>
  <si>
    <t>0650040199</t>
  </si>
  <si>
    <t>0650040139</t>
  </si>
  <si>
    <t xml:space="preserve">Võ Hữu </t>
  </si>
  <si>
    <t>0650040201</t>
  </si>
  <si>
    <t>Ngô Tha</t>
  </si>
  <si>
    <t>0650040028</t>
  </si>
  <si>
    <t>Nguyễn Lê Tuyết</t>
  </si>
  <si>
    <t>0650040141</t>
  </si>
  <si>
    <t>Phạm Thị Yến</t>
  </si>
  <si>
    <t>0650040029</t>
  </si>
  <si>
    <t>Nguyễn Thị Cẩm</t>
  </si>
  <si>
    <t>0650040203</t>
  </si>
  <si>
    <t>Lý Quang</t>
  </si>
  <si>
    <t>0650040143</t>
  </si>
  <si>
    <t>0650040030</t>
  </si>
  <si>
    <t>0650040033</t>
  </si>
  <si>
    <t>Nguyễn Diệu</t>
  </si>
  <si>
    <t>0650040034</t>
  </si>
  <si>
    <t xml:space="preserve">Ngô Minh </t>
  </si>
  <si>
    <t>0650040096</t>
  </si>
  <si>
    <t>0650040039</t>
  </si>
  <si>
    <t>Thắm</t>
  </si>
  <si>
    <t>0650040043</t>
  </si>
  <si>
    <t>Huỳnh Thị Ngọc</t>
  </si>
  <si>
    <t>Thùy</t>
  </si>
  <si>
    <t>0650040153</t>
  </si>
  <si>
    <t>Nguyễn Tuấn</t>
  </si>
  <si>
    <t>0650040154</t>
  </si>
  <si>
    <t>Thức</t>
  </si>
  <si>
    <t>0650040155</t>
  </si>
  <si>
    <t>0650040103</t>
  </si>
  <si>
    <t>Rum Thị Mỹ</t>
  </si>
  <si>
    <t>0650040217</t>
  </si>
  <si>
    <t>Tình</t>
  </si>
  <si>
    <t>0650040216</t>
  </si>
  <si>
    <t>0650040159</t>
  </si>
  <si>
    <t>Phan Phạm Thùy</t>
  </si>
  <si>
    <t>0650040218</t>
  </si>
  <si>
    <t>Trần Thị Quế</t>
  </si>
  <si>
    <t>0650040107</t>
  </si>
  <si>
    <t>Võ Nguyễn Cẩm</t>
  </si>
  <si>
    <t>0650040164</t>
  </si>
  <si>
    <t>Đỗ Hoàng Phương</t>
  </si>
  <si>
    <t>0650040109</t>
  </si>
  <si>
    <t>0650040055</t>
  </si>
  <si>
    <t>Nguyễn Cao Tường</t>
  </si>
  <si>
    <t>0650040002</t>
  </si>
  <si>
    <t>Phạm Nguyễn Hùng</t>
  </si>
  <si>
    <t>0650040169</t>
  </si>
  <si>
    <t>Phạm Ngọc Thiên</t>
  </si>
  <si>
    <t>0550040049</t>
  </si>
  <si>
    <t>Đặng Bùi Ngọc</t>
  </si>
  <si>
    <t>0650040059</t>
  </si>
  <si>
    <t>Điểu</t>
  </si>
  <si>
    <t>Biệt</t>
  </si>
  <si>
    <t>0650040173</t>
  </si>
  <si>
    <t>Cao</t>
  </si>
  <si>
    <t>0650040061</t>
  </si>
  <si>
    <t>Trần Huỳnh</t>
  </si>
  <si>
    <t>Chức</t>
  </si>
  <si>
    <t>0650040174</t>
  </si>
  <si>
    <t>Mai Hồng</t>
  </si>
  <si>
    <t>0650040067</t>
  </si>
  <si>
    <t>0650040066</t>
  </si>
  <si>
    <t>0650040063</t>
  </si>
  <si>
    <t>0650040004</t>
  </si>
  <si>
    <t>Trương Hoàng Hải</t>
  </si>
  <si>
    <t>0650040117</t>
  </si>
  <si>
    <t>Nguyễn Hoàng Ngọc</t>
  </si>
  <si>
    <t>Đời</t>
  </si>
  <si>
    <t>0650040183</t>
  </si>
  <si>
    <t>Phạm Thị Kim</t>
  </si>
  <si>
    <t>Hạnh</t>
  </si>
  <si>
    <t>0650040182</t>
  </si>
  <si>
    <t xml:space="preserve">Đậu Thị Thuý </t>
  </si>
  <si>
    <t>0650040125</t>
  </si>
  <si>
    <t>Trương Tấn</t>
  </si>
  <si>
    <t>0650040187</t>
  </si>
  <si>
    <t>Nguyễn Đặng Gia</t>
  </si>
  <si>
    <t>0650040013</t>
  </si>
  <si>
    <t>0650040130</t>
  </si>
  <si>
    <t xml:space="preserve">Nguyễn Vũ Vĩnh </t>
  </si>
  <si>
    <t>0650040019</t>
  </si>
  <si>
    <t>Hồ Vũ Yến</t>
  </si>
  <si>
    <t>0650040194</t>
  </si>
  <si>
    <t>Huỳnh Thị Ánh</t>
  </si>
  <si>
    <t>0650040133</t>
  </si>
  <si>
    <t>Mỹ</t>
  </si>
  <si>
    <t>0650040020</t>
  </si>
  <si>
    <t>0650040024</t>
  </si>
  <si>
    <t xml:space="preserve">Lê Phượng </t>
  </si>
  <si>
    <t>0650040023</t>
  </si>
  <si>
    <t>Nguyễn Phan Thùy</t>
  </si>
  <si>
    <t>0650040027</t>
  </si>
  <si>
    <t>Lê Khánh</t>
  </si>
  <si>
    <t>0650040086</t>
  </si>
  <si>
    <t>0650040204</t>
  </si>
  <si>
    <t>Nguyễn Trung</t>
  </si>
  <si>
    <t>0650040144</t>
  </si>
  <si>
    <t>0650040032</t>
  </si>
  <si>
    <t>Vũ Đức</t>
  </si>
  <si>
    <t>0650040035</t>
  </si>
  <si>
    <t>Lê Kim</t>
  </si>
  <si>
    <t>0650040036</t>
  </si>
  <si>
    <t>Huỳnh Anh</t>
  </si>
  <si>
    <t>Quý</t>
  </si>
  <si>
    <t>0650040037</t>
  </si>
  <si>
    <t>0650040207</t>
  </si>
  <si>
    <t>Nguyễn Huỳnh</t>
  </si>
  <si>
    <t>0650040147</t>
  </si>
  <si>
    <t>0650040097</t>
  </si>
  <si>
    <t>Hoàng Phi</t>
  </si>
  <si>
    <t>0650040098</t>
  </si>
  <si>
    <t>Nguyễn Nhựt</t>
  </si>
  <si>
    <t>0650040148</t>
  </si>
  <si>
    <t>Phạm Kim</t>
  </si>
  <si>
    <t>0650040210</t>
  </si>
  <si>
    <t>Lâm Ngọc</t>
  </si>
  <si>
    <t>0650040042</t>
  </si>
  <si>
    <t>0650040044</t>
  </si>
  <si>
    <t>0650040045</t>
  </si>
  <si>
    <t>Trương Thị Bảo</t>
  </si>
  <si>
    <t>0650040047</t>
  </si>
  <si>
    <t>0650040105</t>
  </si>
  <si>
    <t>0650040261</t>
  </si>
  <si>
    <t xml:space="preserve">Lê Quang </t>
  </si>
  <si>
    <t>0650040221</t>
  </si>
  <si>
    <t>0650040108</t>
  </si>
  <si>
    <t>0650040110</t>
  </si>
  <si>
    <t>Ngô Đình</t>
  </si>
  <si>
    <t>0650040170</t>
  </si>
  <si>
    <t>Hà Kiều</t>
  </si>
  <si>
    <t>0650040171</t>
  </si>
  <si>
    <t>0650040225</t>
  </si>
  <si>
    <t xml:space="preserve">Tào Minh </t>
  </si>
  <si>
    <t>0650040060</t>
  </si>
  <si>
    <t>Chí</t>
  </si>
  <si>
    <t>0650040062</t>
  </si>
  <si>
    <t>0650040007</t>
  </si>
  <si>
    <t>Trần Khánh</t>
  </si>
  <si>
    <t>0650040231</t>
  </si>
  <si>
    <t xml:space="preserve">Trần Thị Mỹ </t>
  </si>
  <si>
    <t>0650040178</t>
  </si>
  <si>
    <t>Trần Thị Thùy</t>
  </si>
  <si>
    <t>0650040175</t>
  </si>
  <si>
    <t>0650040006</t>
  </si>
  <si>
    <t>Lê Thanh</t>
  </si>
  <si>
    <t>0650040232</t>
  </si>
  <si>
    <t xml:space="preserve">Nguyễn Thu </t>
  </si>
  <si>
    <t>0650040123</t>
  </si>
  <si>
    <t>Trần Thu</t>
  </si>
  <si>
    <t>0650040235</t>
  </si>
  <si>
    <t xml:space="preserve">Võ Thị </t>
  </si>
  <si>
    <t>0650040237</t>
  </si>
  <si>
    <t xml:space="preserve">Lê Thanh </t>
  </si>
  <si>
    <t>0650040074</t>
  </si>
  <si>
    <t xml:space="preserve">Phan Thị Ngọc </t>
  </si>
  <si>
    <t>0650040072</t>
  </si>
  <si>
    <t>0650040014</t>
  </si>
  <si>
    <t>Hưởng</t>
  </si>
  <si>
    <t>0650040016</t>
  </si>
  <si>
    <t>0650040017</t>
  </si>
  <si>
    <t>Trần Nguyễn Trúc</t>
  </si>
  <si>
    <t>0650040018</t>
  </si>
  <si>
    <t>Phạm Võ Trúc</t>
  </si>
  <si>
    <t>0650040081</t>
  </si>
  <si>
    <t>Lý</t>
  </si>
  <si>
    <t>0650040246</t>
  </si>
  <si>
    <t xml:space="preserve">Nguyễn Trần Quỳnh </t>
  </si>
  <si>
    <t>0650040135</t>
  </si>
  <si>
    <t>Hồ Thị Kim</t>
  </si>
  <si>
    <t>0650040248</t>
  </si>
  <si>
    <t xml:space="preserve">Nguyễn Ngọc Thanh </t>
  </si>
  <si>
    <t>0650040249</t>
  </si>
  <si>
    <t xml:space="preserve">Nguyễn Thị Trúc </t>
  </si>
  <si>
    <t>0650040085</t>
  </si>
  <si>
    <t>Lê Đỗ Kim</t>
  </si>
  <si>
    <t>0650040198</t>
  </si>
  <si>
    <t>0650040263</t>
  </si>
  <si>
    <t>Đào Đức</t>
  </si>
  <si>
    <t>0650040090</t>
  </si>
  <si>
    <t xml:space="preserve">Triệu </t>
  </si>
  <si>
    <t>0650040205</t>
  </si>
  <si>
    <t>Trần Thị Kiều</t>
  </si>
  <si>
    <t>0650040092</t>
  </si>
  <si>
    <t>0650040206</t>
  </si>
  <si>
    <t>Quí</t>
  </si>
  <si>
    <t>0650040094</t>
  </si>
  <si>
    <t>Trần Nguyễn Ngọc</t>
  </si>
  <si>
    <t>Quyên</t>
  </si>
  <si>
    <t>0650040095</t>
  </si>
  <si>
    <t>Sang</t>
  </si>
  <si>
    <t>0650040209</t>
  </si>
  <si>
    <t>Phạm Doãn</t>
  </si>
  <si>
    <t>0650040150</t>
  </si>
  <si>
    <t>Nguyễn Phan Ngọc</t>
  </si>
  <si>
    <t>0650040212</t>
  </si>
  <si>
    <t>0650040215</t>
  </si>
  <si>
    <t>0650040213</t>
  </si>
  <si>
    <t>Nguyễn Đỗ Phương</t>
  </si>
  <si>
    <t>0650040102</t>
  </si>
  <si>
    <t>Nguyễn Thị Triều</t>
  </si>
  <si>
    <t>0650040260</t>
  </si>
  <si>
    <t xml:space="preserve">Đậu Nguyễn Huyền </t>
  </si>
  <si>
    <t>0650040046</t>
  </si>
  <si>
    <t>Hà Thị Thảo</t>
  </si>
  <si>
    <t>0650040161</t>
  </si>
  <si>
    <t>0650040219</t>
  </si>
  <si>
    <t>Trần Nguyễn Hoài</t>
  </si>
  <si>
    <t>0650040049</t>
  </si>
  <si>
    <t>Lê Thị Cẩm</t>
  </si>
  <si>
    <t>0650040048</t>
  </si>
  <si>
    <t>0650040112</t>
  </si>
  <si>
    <t>Phùng Thị Cẩm</t>
  </si>
  <si>
    <t>0650040166</t>
  </si>
  <si>
    <t>Lê Ngọc Thanh</t>
  </si>
  <si>
    <t>0650040167</t>
  </si>
  <si>
    <t>Bùi Quang</t>
  </si>
  <si>
    <t>0650040054</t>
  </si>
  <si>
    <t>0650040056</t>
  </si>
  <si>
    <t>Đào Thị Hải</t>
  </si>
  <si>
    <t>ĐLCM CỦA ĐẢNG CSVN</t>
  </si>
  <si>
    <t xml:space="preserve">       SỐ TÍN CHỈ: 03</t>
  </si>
  <si>
    <t>II</t>
  </si>
  <si>
    <t>2020-2021</t>
  </si>
  <si>
    <t xml:space="preserve">     GIẢNG VIÊN: THS. HỒ NGỌC VINH</t>
  </si>
  <si>
    <t>06ĐH_QH</t>
  </si>
  <si>
    <t>06ĐH_QT</t>
  </si>
  <si>
    <t>06ĐH_QB</t>
  </si>
  <si>
    <t>Học ghép</t>
  </si>
  <si>
    <t xml:space="preserve">Phạm Khánh </t>
  </si>
  <si>
    <t>0950110016</t>
  </si>
  <si>
    <t>09 KTTN, Học ghép</t>
  </si>
  <si>
    <t>Trương Lam</t>
  </si>
  <si>
    <t>Ý</t>
  </si>
  <si>
    <t>0500040141</t>
  </si>
  <si>
    <t>THÀNH PHỐ HỒ CHÍ MINH</t>
  </si>
  <si>
    <t>LỚP: 06ĐH-QĐ1</t>
  </si>
  <si>
    <t>HỌC KỲ: II</t>
  </si>
  <si>
    <t>MASV</t>
  </si>
  <si>
    <t>HỌ VÀ</t>
  </si>
  <si>
    <t>TÊN</t>
  </si>
  <si>
    <t>Điểm quá trình</t>
  </si>
  <si>
    <t>Điểm thi</t>
  </si>
  <si>
    <t>Điểm TKHP</t>
  </si>
  <si>
    <t>Ghi chú</t>
  </si>
  <si>
    <t>0650040003</t>
  </si>
  <si>
    <t>Nguyễn Hoàng Quyên</t>
  </si>
  <si>
    <t>Châu</t>
  </si>
  <si>
    <t>0650040115</t>
  </si>
  <si>
    <t>Nguyễn Mạnh</t>
  </si>
  <si>
    <t>0650040176</t>
  </si>
  <si>
    <t xml:space="preserve">Lạc Thị Thanh </t>
  </si>
  <si>
    <t>Diệu</t>
  </si>
  <si>
    <t>0650040064</t>
  </si>
  <si>
    <t>Phạm Hồng</t>
  </si>
  <si>
    <t>Dung</t>
  </si>
  <si>
    <t>0650040008</t>
  </si>
  <si>
    <t xml:space="preserve">Nguyễn Thị Xuân </t>
  </si>
  <si>
    <t>0650040179</t>
  </si>
  <si>
    <t>Phan Thanh Minh</t>
  </si>
  <si>
    <t>0650040009</t>
  </si>
  <si>
    <t>Trịnh Thị Ngọc</t>
  </si>
  <si>
    <t>0650040068</t>
  </si>
  <si>
    <t>Lê Thị Như</t>
  </si>
  <si>
    <t>0650040010</t>
  </si>
  <si>
    <t>Võ Nhựt</t>
  </si>
  <si>
    <t>Hào</t>
  </si>
  <si>
    <t>0650040069</t>
  </si>
  <si>
    <t>Lê Công</t>
  </si>
  <si>
    <t>Hậu</t>
  </si>
  <si>
    <t>0650040122</t>
  </si>
  <si>
    <t>Võ Công</t>
  </si>
  <si>
    <t>0650040184</t>
  </si>
  <si>
    <t>Phạm Trung</t>
  </si>
  <si>
    <t>0650040011</t>
  </si>
  <si>
    <t>Phan Ngọc</t>
  </si>
  <si>
    <t>0650040012</t>
  </si>
  <si>
    <t>Phạm Lý Quỳnh</t>
  </si>
  <si>
    <t>Hoa</t>
  </si>
  <si>
    <t>0650040073</t>
  </si>
  <si>
    <t>Phan Đức</t>
  </si>
  <si>
    <t>0650040075</t>
  </si>
  <si>
    <t>Nguyễn Nhật</t>
  </si>
  <si>
    <t>Khang</t>
  </si>
  <si>
    <t>0650040189</t>
  </si>
  <si>
    <t xml:space="preserve">Lại Thị Hồng </t>
  </si>
  <si>
    <t>Lê</t>
  </si>
  <si>
    <t>0650040076</t>
  </si>
  <si>
    <t>Diệp Thị Thúy</t>
  </si>
  <si>
    <t>Liên</t>
  </si>
  <si>
    <t>0650040192</t>
  </si>
  <si>
    <t>Trần Thị Trúc</t>
  </si>
  <si>
    <t>0650040193</t>
  </si>
  <si>
    <t>Lâm Quốc</t>
  </si>
  <si>
    <t>0650040195</t>
  </si>
  <si>
    <t>0650040138</t>
  </si>
  <si>
    <t>Trần Quang Thanh</t>
  </si>
  <si>
    <t>0650040140</t>
  </si>
  <si>
    <t>Lê Quang</t>
  </si>
  <si>
    <t>Nhật</t>
  </si>
  <si>
    <t>0650040200</t>
  </si>
  <si>
    <t>Ngô Thảo</t>
  </si>
  <si>
    <t>0650040265</t>
  </si>
  <si>
    <t>0650040142</t>
  </si>
  <si>
    <t>Bùi Thụy Quỳnh</t>
  </si>
  <si>
    <t>Như</t>
  </si>
  <si>
    <t>0650040088</t>
  </si>
  <si>
    <t>Nguyễn Thị Quỳnh</t>
  </si>
  <si>
    <t>0650040202</t>
  </si>
  <si>
    <t>Lê Thị Hồng</t>
  </si>
  <si>
    <t>0650040252</t>
  </si>
  <si>
    <t xml:space="preserve">Nguyễn Thị Hồng </t>
  </si>
  <si>
    <t>0650040089</t>
  </si>
  <si>
    <t>Phan Lê Minh</t>
  </si>
  <si>
    <t>0650040091</t>
  </si>
  <si>
    <t>Phúc</t>
  </si>
  <si>
    <t>0650040146</t>
  </si>
  <si>
    <t>Võ Chí</t>
  </si>
  <si>
    <t>Quyễn</t>
  </si>
  <si>
    <t>0650040038</t>
  </si>
  <si>
    <t>Bùi Minh</t>
  </si>
  <si>
    <t>Tâm</t>
  </si>
  <si>
    <t>0650040099</t>
  </si>
  <si>
    <t>Cao Thị Thanh</t>
  </si>
  <si>
    <t>0650040151</t>
  </si>
  <si>
    <t xml:space="preserve">Nguyễn Văn </t>
  </si>
  <si>
    <t>Thống</t>
  </si>
  <si>
    <t>0650040041</t>
  </si>
  <si>
    <t>Nguyễn Thị Ngọc</t>
  </si>
  <si>
    <t>Thu</t>
  </si>
  <si>
    <t>0650040100</t>
  </si>
  <si>
    <t>0650040152</t>
  </si>
  <si>
    <t>Trần Thị Anh</t>
  </si>
  <si>
    <t>0650040101</t>
  </si>
  <si>
    <t>Nguyễn Phi</t>
  </si>
  <si>
    <t>Thường</t>
  </si>
  <si>
    <t>0650040214</t>
  </si>
  <si>
    <t>Trần Thị Thanh</t>
  </si>
  <si>
    <t>0650040156</t>
  </si>
  <si>
    <t>Huỳnh Ngọc Phương</t>
  </si>
  <si>
    <t>Thy</t>
  </si>
  <si>
    <t>0650040157</t>
  </si>
  <si>
    <t>Phùng Thị Bích</t>
  </si>
  <si>
    <t>0650040158</t>
  </si>
  <si>
    <t>Trần Minh</t>
  </si>
  <si>
    <t>Tiến</t>
  </si>
  <si>
    <t>0650040162</t>
  </si>
  <si>
    <t>Huỳnh Trung</t>
  </si>
  <si>
    <t>Trực</t>
  </si>
  <si>
    <t>0650040106</t>
  </si>
  <si>
    <t xml:space="preserve">Nguyễn Mạnh </t>
  </si>
  <si>
    <t>0650040163</t>
  </si>
  <si>
    <t>0650040050</t>
  </si>
  <si>
    <t>0650040165</t>
  </si>
  <si>
    <t>Bùi Đoàn Thảo</t>
  </si>
  <si>
    <t>0650040051</t>
  </si>
  <si>
    <t>0650040222</t>
  </si>
  <si>
    <t>Nguyễn Ngọc Phương</t>
  </si>
  <si>
    <t>0650040052</t>
  </si>
  <si>
    <t>0650040224</t>
  </si>
  <si>
    <t>Hứa Văn</t>
  </si>
  <si>
    <t>0650040168</t>
  </si>
  <si>
    <t>Nguyễn Thị Như</t>
  </si>
  <si>
    <t>%</t>
  </si>
  <si>
    <t>HỌC PHẦN: ĐLCM CỦA ĐẢNG CSVN</t>
  </si>
  <si>
    <t>NĂM HỌC: 2020-2021</t>
  </si>
  <si>
    <t>SỐ TÍN CHỈ: 03</t>
  </si>
  <si>
    <t>Trần Thị Vân Lan</t>
  </si>
  <si>
    <t>0650120108</t>
  </si>
  <si>
    <t>TS. Hồ Ngọc Vinh</t>
  </si>
  <si>
    <t>Vắng thi</t>
  </si>
  <si>
    <t>BẢNG ĐIỂM HỌC PHẦN</t>
  </si>
  <si>
    <t>TRƯỞNG BỘ MÔN/KHOA</t>
  </si>
  <si>
    <t>.</t>
  </si>
  <si>
    <t xml:space="preserve">     GIẢNG VIÊN: HỒ NGỌC VINH</t>
  </si>
  <si>
    <t>GIẢNG VIÊN: HỒ NGỌC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</si>
</sst>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2" fontId="7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1" fillId="0" borderId="9" xfId="0" applyNumberFormat="1" applyFont="1" applyBorder="1" applyAlignment="1">
      <alignment horizontal="center"/>
    </xf>
    <xf numFmtId="0" fontId="12" fillId="0" borderId="9" xfId="0" applyNumberFormat="1" applyFont="1" applyFill="1" applyBorder="1" applyAlignment="1" applyProtection="1"/>
    <xf numFmtId="165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Border="1"/>
    <xf numFmtId="0" fontId="5" fillId="0" borderId="9" xfId="0" quotePrefix="1" applyNumberFormat="1" applyFont="1" applyFill="1" applyBorder="1" applyAlignment="1" applyProtection="1"/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0" fontId="3" fillId="0" borderId="9" xfId="0" applyFont="1" applyBorder="1"/>
    <xf numFmtId="0" fontId="3" fillId="0" borderId="9" xfId="0" quotePrefix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/>
    <xf numFmtId="9" fontId="16" fillId="0" borderId="6" xfId="2" applyFont="1" applyBorder="1" applyAlignment="1">
      <alignment horizontal="center" vertical="center" wrapText="1"/>
    </xf>
    <xf numFmtId="9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18" xfId="0" applyFont="1" applyFill="1" applyBorder="1"/>
    <xf numFmtId="165" fontId="7" fillId="0" borderId="19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165" fontId="7" fillId="0" borderId="28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5" fillId="0" borderId="0" xfId="0" applyFont="1"/>
    <xf numFmtId="0" fontId="15" fillId="0" borderId="10" xfId="0" applyFont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18" fillId="0" borderId="0" xfId="0" applyFont="1"/>
    <xf numFmtId="164" fontId="19" fillId="0" borderId="9" xfId="0" applyNumberFormat="1" applyFont="1" applyBorder="1" applyAlignment="1">
      <alignment horizontal="center"/>
    </xf>
    <xf numFmtId="0" fontId="20" fillId="0" borderId="9" xfId="0" applyNumberFormat="1" applyFont="1" applyFill="1" applyBorder="1" applyAlignment="1" applyProtection="1"/>
    <xf numFmtId="165" fontId="19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0" xfId="0" applyFont="1"/>
    <xf numFmtId="0" fontId="7" fillId="0" borderId="9" xfId="0" applyNumberFormat="1" applyFont="1" applyFill="1" applyBorder="1" applyAlignment="1" applyProtection="1"/>
    <xf numFmtId="0" fontId="21" fillId="0" borderId="0" xfId="0" applyFont="1"/>
    <xf numFmtId="0" fontId="22" fillId="0" borderId="9" xfId="0" applyNumberFormat="1" applyFont="1" applyBorder="1"/>
    <xf numFmtId="165" fontId="3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quotePrefix="1" applyNumberFormat="1" applyFont="1" applyFill="1" applyBorder="1" applyAlignment="1" applyProtection="1"/>
    <xf numFmtId="0" fontId="10" fillId="0" borderId="0" xfId="0" applyFont="1"/>
    <xf numFmtId="165" fontId="3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top" wrapText="1"/>
    </xf>
    <xf numFmtId="165" fontId="7" fillId="0" borderId="9" xfId="0" applyNumberFormat="1" applyFont="1" applyFill="1" applyBorder="1" applyAlignment="1">
      <alignment horizontal="center" vertical="center"/>
    </xf>
    <xf numFmtId="165" fontId="12" fillId="0" borderId="9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/>
    <xf numFmtId="165" fontId="0" fillId="0" borderId="0" xfId="0" applyNumberFormat="1"/>
    <xf numFmtId="9" fontId="7" fillId="0" borderId="9" xfId="0" applyNumberFormat="1" applyFont="1" applyBorder="1" applyAlignment="1">
      <alignment horizontal="center"/>
    </xf>
    <xf numFmtId="165" fontId="1" fillId="0" borderId="9" xfId="0" applyNumberFormat="1" applyFont="1" applyFill="1" applyBorder="1" applyAlignment="1">
      <alignment horizontal="center" vertical="center"/>
    </xf>
    <xf numFmtId="165" fontId="23" fillId="0" borderId="9" xfId="0" applyNumberFormat="1" applyFont="1" applyFill="1" applyBorder="1" applyAlignment="1">
      <alignment horizontal="center" vertical="center"/>
    </xf>
    <xf numFmtId="0" fontId="24" fillId="0" borderId="0" xfId="0" applyFont="1"/>
    <xf numFmtId="0" fontId="20" fillId="0" borderId="0" xfId="0" applyFont="1"/>
    <xf numFmtId="165" fontId="20" fillId="0" borderId="9" xfId="0" applyNumberFormat="1" applyFont="1" applyFill="1" applyBorder="1" applyAlignment="1">
      <alignment horizontal="center" vertical="center"/>
    </xf>
    <xf numFmtId="9" fontId="1" fillId="0" borderId="9" xfId="2" applyFont="1" applyBorder="1" applyAlignment="1">
      <alignment horizontal="center" vertical="center" wrapText="1"/>
    </xf>
    <xf numFmtId="165" fontId="15" fillId="0" borderId="19" xfId="0" applyNumberFormat="1" applyFont="1" applyBorder="1" applyAlignment="1">
      <alignment horizontal="center"/>
    </xf>
    <xf numFmtId="165" fontId="15" fillId="0" borderId="22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9" fontId="3" fillId="0" borderId="9" xfId="2" applyFont="1" applyBorder="1" applyAlignment="1">
      <alignment horizontal="right"/>
    </xf>
    <xf numFmtId="9" fontId="1" fillId="0" borderId="9" xfId="2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4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textRotation="90"/>
    </xf>
    <xf numFmtId="0" fontId="17" fillId="0" borderId="12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3" fillId="0" borderId="6" xfId="2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6"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theme="0"/>
          <bgColor rgb="FFFFFFFF"/>
        </patternFill>
      </fill>
    </dxf>
    <dxf>
      <font>
        <condense val="0"/>
        <extend val="0"/>
        <u/>
        <color indexed="10"/>
      </font>
    </dxf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theme="0"/>
          <bgColor rgb="FFFFFFFF"/>
        </patternFill>
      </fill>
    </dxf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lor rgb="FFFF0000"/>
      </font>
      <fill>
        <patternFill>
          <fgColor theme="0"/>
        </patternFill>
      </fill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9"/>
  <sheetViews>
    <sheetView view="pageLayout" topLeftCell="A22" zoomScaleNormal="100" workbookViewId="0">
      <selection activeCell="F56" sqref="F56"/>
    </sheetView>
  </sheetViews>
  <sheetFormatPr defaultRowHeight="14.5" x14ac:dyDescent="0.35"/>
  <cols>
    <col min="1" max="1" width="5.54296875" customWidth="1"/>
    <col min="2" max="2" width="14" customWidth="1"/>
    <col min="3" max="3" width="22" customWidth="1"/>
    <col min="4" max="4" width="9.1796875" customWidth="1"/>
    <col min="9" max="9" width="11" customWidth="1"/>
  </cols>
  <sheetData>
    <row r="1" spans="1:9" ht="15.5" x14ac:dyDescent="0.35">
      <c r="A1" s="113" t="s">
        <v>0</v>
      </c>
      <c r="B1" s="113"/>
      <c r="C1" s="113"/>
      <c r="D1" s="113"/>
      <c r="E1" s="113" t="s">
        <v>1</v>
      </c>
      <c r="F1" s="113"/>
      <c r="G1" s="113"/>
      <c r="H1" s="113"/>
      <c r="I1" s="113"/>
    </row>
    <row r="2" spans="1:9" ht="15.5" x14ac:dyDescent="0.35">
      <c r="A2" s="113" t="s">
        <v>2</v>
      </c>
      <c r="B2" s="113"/>
      <c r="C2" s="113"/>
      <c r="D2" s="113"/>
      <c r="E2" s="131" t="s">
        <v>3</v>
      </c>
      <c r="F2" s="131"/>
      <c r="G2" s="131"/>
      <c r="H2" s="131"/>
      <c r="I2" s="131"/>
    </row>
    <row r="3" spans="1:9" ht="15.5" x14ac:dyDescent="0.35">
      <c r="A3" s="113" t="s">
        <v>4</v>
      </c>
      <c r="B3" s="113"/>
      <c r="C3" s="113"/>
      <c r="D3" s="113"/>
      <c r="E3" s="1"/>
      <c r="F3" s="1"/>
      <c r="G3" s="1"/>
      <c r="H3" s="1"/>
      <c r="I3" s="1"/>
    </row>
    <row r="4" spans="1:9" ht="15.5" x14ac:dyDescent="0.35">
      <c r="A4" s="113" t="s">
        <v>24</v>
      </c>
      <c r="B4" s="113"/>
      <c r="C4" s="113"/>
      <c r="D4" s="113"/>
      <c r="E4" s="1"/>
      <c r="F4" s="1"/>
      <c r="G4" s="1"/>
      <c r="H4" s="1"/>
      <c r="I4" s="1"/>
    </row>
    <row r="5" spans="1:9" ht="15.5" x14ac:dyDescent="0.35">
      <c r="A5" s="22"/>
      <c r="B5" s="22"/>
      <c r="C5" s="22"/>
      <c r="D5" s="22"/>
      <c r="E5" s="1"/>
      <c r="F5" s="1"/>
      <c r="G5" s="1"/>
      <c r="H5" s="1"/>
      <c r="I5" s="1"/>
    </row>
    <row r="6" spans="1:9" ht="19" x14ac:dyDescent="0.4">
      <c r="A6" s="129" t="s">
        <v>560</v>
      </c>
      <c r="B6" s="129"/>
      <c r="C6" s="129"/>
      <c r="D6" s="129"/>
      <c r="E6" s="129"/>
      <c r="F6" s="129"/>
      <c r="G6" s="129"/>
      <c r="H6" s="129"/>
      <c r="I6" s="129"/>
    </row>
    <row r="7" spans="1:9" ht="15.5" x14ac:dyDescent="0.35">
      <c r="A7" s="22"/>
      <c r="B7" s="22"/>
      <c r="C7" s="22"/>
      <c r="D7" s="22"/>
      <c r="E7" s="22"/>
      <c r="F7" s="22"/>
      <c r="G7" s="22"/>
      <c r="H7" s="22"/>
      <c r="I7" s="22"/>
    </row>
    <row r="8" spans="1:9" ht="15.5" x14ac:dyDescent="0.35">
      <c r="A8" s="130" t="s">
        <v>5</v>
      </c>
      <c r="B8" s="130"/>
      <c r="C8" s="130" t="s">
        <v>409</v>
      </c>
      <c r="D8" s="130"/>
      <c r="E8" s="14" t="s">
        <v>410</v>
      </c>
      <c r="F8" s="14"/>
      <c r="G8" s="1"/>
      <c r="H8" s="1"/>
      <c r="I8" s="2"/>
    </row>
    <row r="9" spans="1:9" ht="15.5" x14ac:dyDescent="0.35">
      <c r="A9" s="130" t="s">
        <v>6</v>
      </c>
      <c r="B9" s="130"/>
      <c r="C9" s="130" t="s">
        <v>414</v>
      </c>
      <c r="D9" s="130"/>
      <c r="E9" s="130" t="s">
        <v>7</v>
      </c>
      <c r="F9" s="130"/>
      <c r="G9" s="26" t="s">
        <v>411</v>
      </c>
      <c r="H9" s="1"/>
      <c r="I9" s="2"/>
    </row>
    <row r="10" spans="1:9" ht="15.5" x14ac:dyDescent="0.35">
      <c r="A10" s="14" t="s">
        <v>413</v>
      </c>
      <c r="B10" s="14"/>
      <c r="C10" s="14"/>
      <c r="D10" s="14"/>
      <c r="E10" s="14" t="s">
        <v>25</v>
      </c>
      <c r="F10" s="3"/>
      <c r="G10" s="26" t="s">
        <v>412</v>
      </c>
      <c r="H10" s="1"/>
      <c r="I10" s="1"/>
    </row>
    <row r="11" spans="1:9" ht="15.5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45" x14ac:dyDescent="0.35">
      <c r="A12" s="114" t="s">
        <v>8</v>
      </c>
      <c r="B12" s="116" t="s">
        <v>9</v>
      </c>
      <c r="C12" s="118" t="s">
        <v>10</v>
      </c>
      <c r="D12" s="119"/>
      <c r="E12" s="4" t="s">
        <v>11</v>
      </c>
      <c r="F12" s="4" t="s">
        <v>12</v>
      </c>
      <c r="G12" s="122" t="s">
        <v>13</v>
      </c>
      <c r="H12" s="123"/>
      <c r="I12" s="124" t="s">
        <v>14</v>
      </c>
    </row>
    <row r="13" spans="1:9" ht="15" x14ac:dyDescent="0.35">
      <c r="A13" s="115"/>
      <c r="B13" s="117"/>
      <c r="C13" s="120"/>
      <c r="D13" s="121"/>
      <c r="E13" s="5">
        <v>0.3</v>
      </c>
      <c r="F13" s="5">
        <v>0.7</v>
      </c>
      <c r="G13" s="6" t="s">
        <v>15</v>
      </c>
      <c r="H13" s="6" t="s">
        <v>16</v>
      </c>
      <c r="I13" s="125"/>
    </row>
    <row r="14" spans="1:9" ht="15" x14ac:dyDescent="0.35">
      <c r="A14" s="23">
        <v>1</v>
      </c>
      <c r="B14" s="23">
        <v>2</v>
      </c>
      <c r="C14" s="126">
        <v>3</v>
      </c>
      <c r="D14" s="126"/>
      <c r="E14" s="23">
        <v>4</v>
      </c>
      <c r="F14" s="23">
        <v>5</v>
      </c>
      <c r="G14" s="23">
        <v>6</v>
      </c>
      <c r="H14" s="23">
        <v>7</v>
      </c>
      <c r="I14" s="6">
        <v>8</v>
      </c>
    </row>
    <row r="15" spans="1:9" ht="16.5" x14ac:dyDescent="0.35">
      <c r="A15" s="17">
        <v>1</v>
      </c>
      <c r="B15" s="16" t="s">
        <v>139</v>
      </c>
      <c r="C15" s="16" t="s">
        <v>140</v>
      </c>
      <c r="D15" s="16" t="s">
        <v>40</v>
      </c>
      <c r="E15" s="21">
        <v>8.5</v>
      </c>
      <c r="F15" s="19">
        <v>9</v>
      </c>
      <c r="G15" s="100">
        <f>E15*$E$13+F15*$F$13</f>
        <v>8.85</v>
      </c>
      <c r="H15" s="15" t="str">
        <f>IF(G15&lt;4,"F",IF(G15&lt;=4.9,"D",IF(G15&lt;=5.4,"D+",IF(G15&lt;=5.9,"C",IF(G15&lt;=6.9,"C+",IF(G15&lt;=7.9,"B",IF(G15&lt;=8.4,"B+","A")))))))</f>
        <v>A</v>
      </c>
      <c r="I15" s="20"/>
    </row>
    <row r="16" spans="1:9" ht="16.5" x14ac:dyDescent="0.35">
      <c r="A16" s="17">
        <v>2</v>
      </c>
      <c r="B16" s="16" t="s">
        <v>141</v>
      </c>
      <c r="C16" s="16" t="s">
        <v>142</v>
      </c>
      <c r="D16" s="16" t="s">
        <v>20</v>
      </c>
      <c r="E16" s="21">
        <v>8.5</v>
      </c>
      <c r="F16" s="19">
        <v>7.5</v>
      </c>
      <c r="G16" s="100">
        <f t="shared" ref="G16:G66" si="0">E16*$E$13+F16*$F$13</f>
        <v>7.8</v>
      </c>
      <c r="H16" s="15" t="str">
        <f t="shared" ref="H16:H66" si="1">IF(G16&lt;4,"F",IF(G16&lt;=4.9,"D",IF(G16&lt;=5.4,"D+",IF(G16&lt;=5.9,"C",IF(G16&lt;=6.9,"C+",IF(G16&lt;=7.9,"B",IF(G16&lt;=8.4,"B+","A")))))))</f>
        <v>B</v>
      </c>
      <c r="I16" s="20"/>
    </row>
    <row r="17" spans="1:9" ht="16.5" x14ac:dyDescent="0.35">
      <c r="A17" s="17">
        <v>3</v>
      </c>
      <c r="B17" s="16" t="s">
        <v>143</v>
      </c>
      <c r="C17" s="16" t="s">
        <v>62</v>
      </c>
      <c r="D17" s="16" t="s">
        <v>95</v>
      </c>
      <c r="E17" s="21">
        <v>9</v>
      </c>
      <c r="F17" s="19">
        <v>7.5</v>
      </c>
      <c r="G17" s="100">
        <f t="shared" si="0"/>
        <v>7.9499999999999993</v>
      </c>
      <c r="H17" s="15" t="str">
        <f t="shared" si="1"/>
        <v>B+</v>
      </c>
      <c r="I17" s="20"/>
    </row>
    <row r="18" spans="1:9" ht="16.5" x14ac:dyDescent="0.35">
      <c r="A18" s="17">
        <v>4</v>
      </c>
      <c r="B18" s="16" t="s">
        <v>144</v>
      </c>
      <c r="C18" s="16" t="s">
        <v>145</v>
      </c>
      <c r="D18" s="16" t="s">
        <v>41</v>
      </c>
      <c r="E18" s="21">
        <v>7.5</v>
      </c>
      <c r="F18" s="19">
        <v>7</v>
      </c>
      <c r="G18" s="100">
        <f t="shared" si="0"/>
        <v>7.1499999999999995</v>
      </c>
      <c r="H18" s="15" t="str">
        <f t="shared" si="1"/>
        <v>B</v>
      </c>
      <c r="I18" s="20"/>
    </row>
    <row r="19" spans="1:9" ht="16.5" x14ac:dyDescent="0.35">
      <c r="A19" s="17">
        <v>5</v>
      </c>
      <c r="B19" s="16" t="s">
        <v>146</v>
      </c>
      <c r="C19" s="16" t="s">
        <v>147</v>
      </c>
      <c r="D19" s="16" t="s">
        <v>42</v>
      </c>
      <c r="E19" s="21">
        <v>7</v>
      </c>
      <c r="F19" s="19">
        <v>8</v>
      </c>
      <c r="G19" s="100">
        <f t="shared" si="0"/>
        <v>7.6999999999999993</v>
      </c>
      <c r="H19" s="15" t="str">
        <f t="shared" si="1"/>
        <v>B</v>
      </c>
      <c r="I19" s="20"/>
    </row>
    <row r="20" spans="1:9" ht="16.5" x14ac:dyDescent="0.35">
      <c r="A20" s="17">
        <v>6</v>
      </c>
      <c r="B20" s="16" t="s">
        <v>148</v>
      </c>
      <c r="C20" s="16" t="s">
        <v>149</v>
      </c>
      <c r="D20" s="16" t="s">
        <v>42</v>
      </c>
      <c r="E20" s="21">
        <v>7.5</v>
      </c>
      <c r="F20" s="19">
        <v>6.5</v>
      </c>
      <c r="G20" s="100">
        <f t="shared" si="0"/>
        <v>6.8</v>
      </c>
      <c r="H20" s="15" t="str">
        <f t="shared" si="1"/>
        <v>C+</v>
      </c>
      <c r="I20" s="20"/>
    </row>
    <row r="21" spans="1:9" ht="16.5" x14ac:dyDescent="0.35">
      <c r="A21" s="17">
        <v>7</v>
      </c>
      <c r="B21" s="16" t="s">
        <v>150</v>
      </c>
      <c r="C21" s="16" t="s">
        <v>151</v>
      </c>
      <c r="D21" s="16" t="s">
        <v>81</v>
      </c>
      <c r="E21" s="21">
        <v>7.5</v>
      </c>
      <c r="F21" s="19">
        <v>8</v>
      </c>
      <c r="G21" s="100">
        <f t="shared" si="0"/>
        <v>7.85</v>
      </c>
      <c r="H21" s="15" t="str">
        <f t="shared" si="1"/>
        <v>B</v>
      </c>
      <c r="I21" s="20"/>
    </row>
    <row r="22" spans="1:9" ht="16.5" x14ac:dyDescent="0.35">
      <c r="A22" s="17">
        <v>8</v>
      </c>
      <c r="B22" s="16" t="s">
        <v>152</v>
      </c>
      <c r="C22" s="16" t="s">
        <v>57</v>
      </c>
      <c r="D22" s="16" t="s">
        <v>81</v>
      </c>
      <c r="E22" s="21">
        <v>8</v>
      </c>
      <c r="F22" s="19">
        <v>8</v>
      </c>
      <c r="G22" s="100">
        <f t="shared" si="0"/>
        <v>8</v>
      </c>
      <c r="H22" s="15" t="str">
        <f t="shared" si="1"/>
        <v>B+</v>
      </c>
      <c r="I22" s="20"/>
    </row>
    <row r="23" spans="1:9" ht="16.5" x14ac:dyDescent="0.35">
      <c r="A23" s="17">
        <v>9</v>
      </c>
      <c r="B23" s="16" t="s">
        <v>153</v>
      </c>
      <c r="C23" s="16" t="s">
        <v>154</v>
      </c>
      <c r="D23" s="16" t="s">
        <v>82</v>
      </c>
      <c r="E23" s="21">
        <v>9</v>
      </c>
      <c r="F23" s="19">
        <v>7</v>
      </c>
      <c r="G23" s="100">
        <f t="shared" si="0"/>
        <v>7.6</v>
      </c>
      <c r="H23" s="15" t="str">
        <f t="shared" si="1"/>
        <v>B</v>
      </c>
      <c r="I23" s="20"/>
    </row>
    <row r="24" spans="1:9" ht="16.5" x14ac:dyDescent="0.35">
      <c r="A24" s="17">
        <v>10</v>
      </c>
      <c r="B24" s="16" t="s">
        <v>155</v>
      </c>
      <c r="C24" s="16" t="s">
        <v>156</v>
      </c>
      <c r="D24" s="16" t="s">
        <v>157</v>
      </c>
      <c r="E24" s="21">
        <v>8</v>
      </c>
      <c r="F24" s="19">
        <v>8.5</v>
      </c>
      <c r="G24" s="100">
        <f t="shared" si="0"/>
        <v>8.35</v>
      </c>
      <c r="H24" s="15" t="str">
        <f t="shared" si="1"/>
        <v>B+</v>
      </c>
      <c r="I24" s="20"/>
    </row>
    <row r="25" spans="1:9" ht="16.5" x14ac:dyDescent="0.35">
      <c r="A25" s="17">
        <v>11</v>
      </c>
      <c r="B25" s="16" t="s">
        <v>158</v>
      </c>
      <c r="C25" s="16" t="s">
        <v>159</v>
      </c>
      <c r="D25" s="16" t="s">
        <v>160</v>
      </c>
      <c r="E25" s="21">
        <v>8</v>
      </c>
      <c r="F25" s="19">
        <v>8.5</v>
      </c>
      <c r="G25" s="100">
        <f t="shared" si="0"/>
        <v>8.35</v>
      </c>
      <c r="H25" s="15" t="str">
        <f t="shared" si="1"/>
        <v>B+</v>
      </c>
      <c r="I25" s="20"/>
    </row>
    <row r="26" spans="1:9" ht="16.5" x14ac:dyDescent="0.35">
      <c r="A26" s="17">
        <v>12</v>
      </c>
      <c r="B26" s="16" t="s">
        <v>161</v>
      </c>
      <c r="C26" s="16" t="s">
        <v>104</v>
      </c>
      <c r="D26" s="16" t="s">
        <v>162</v>
      </c>
      <c r="E26" s="21">
        <v>7.5</v>
      </c>
      <c r="F26" s="19">
        <v>7.5</v>
      </c>
      <c r="G26" s="100">
        <f t="shared" si="0"/>
        <v>7.5</v>
      </c>
      <c r="H26" s="15" t="str">
        <f t="shared" si="1"/>
        <v>B</v>
      </c>
      <c r="I26" s="20"/>
    </row>
    <row r="27" spans="1:9" ht="16.5" x14ac:dyDescent="0.35">
      <c r="A27" s="17">
        <v>13</v>
      </c>
      <c r="B27" s="16" t="s">
        <v>163</v>
      </c>
      <c r="C27" s="16" t="s">
        <v>159</v>
      </c>
      <c r="D27" s="16" t="s">
        <v>33</v>
      </c>
      <c r="E27" s="21">
        <v>8.5</v>
      </c>
      <c r="F27" s="19">
        <v>8</v>
      </c>
      <c r="G27" s="100">
        <f t="shared" si="0"/>
        <v>8.1499999999999986</v>
      </c>
      <c r="H27" s="15" t="str">
        <f t="shared" si="1"/>
        <v>B+</v>
      </c>
      <c r="I27" s="20"/>
    </row>
    <row r="28" spans="1:9" ht="16.5" x14ac:dyDescent="0.35">
      <c r="A28" s="17">
        <v>14</v>
      </c>
      <c r="B28" s="16" t="s">
        <v>164</v>
      </c>
      <c r="C28" s="16" t="s">
        <v>132</v>
      </c>
      <c r="D28" s="16" t="s">
        <v>22</v>
      </c>
      <c r="E28" s="21">
        <v>8.5</v>
      </c>
      <c r="F28" s="19">
        <v>7</v>
      </c>
      <c r="G28" s="100">
        <f t="shared" si="0"/>
        <v>7.4499999999999993</v>
      </c>
      <c r="H28" s="15" t="str">
        <f t="shared" si="1"/>
        <v>B</v>
      </c>
      <c r="I28" s="20"/>
    </row>
    <row r="29" spans="1:9" ht="16.5" x14ac:dyDescent="0.35">
      <c r="A29" s="17">
        <v>15</v>
      </c>
      <c r="B29" s="16" t="s">
        <v>165</v>
      </c>
      <c r="C29" s="16" t="s">
        <v>166</v>
      </c>
      <c r="D29" s="16" t="s">
        <v>22</v>
      </c>
      <c r="E29" s="21">
        <v>8.5</v>
      </c>
      <c r="F29" s="19">
        <v>7.5</v>
      </c>
      <c r="G29" s="100">
        <f t="shared" si="0"/>
        <v>7.8</v>
      </c>
      <c r="H29" s="15" t="str">
        <f t="shared" si="1"/>
        <v>B</v>
      </c>
      <c r="I29" s="20"/>
    </row>
    <row r="30" spans="1:9" ht="16.5" x14ac:dyDescent="0.35">
      <c r="A30" s="17">
        <v>16</v>
      </c>
      <c r="B30" s="16" t="s">
        <v>167</v>
      </c>
      <c r="C30" s="16" t="s">
        <v>168</v>
      </c>
      <c r="D30" s="16" t="s">
        <v>22</v>
      </c>
      <c r="E30" s="21">
        <v>8.5</v>
      </c>
      <c r="F30" s="19">
        <v>7.5</v>
      </c>
      <c r="G30" s="100">
        <f t="shared" si="0"/>
        <v>7.8</v>
      </c>
      <c r="H30" s="15" t="str">
        <f t="shared" si="1"/>
        <v>B</v>
      </c>
      <c r="I30" s="20"/>
    </row>
    <row r="31" spans="1:9" s="78" customFormat="1" ht="16.5" x14ac:dyDescent="0.35">
      <c r="A31" s="27">
        <v>17</v>
      </c>
      <c r="B31" s="28" t="s">
        <v>169</v>
      </c>
      <c r="C31" s="28" t="s">
        <v>170</v>
      </c>
      <c r="D31" s="28" t="s">
        <v>171</v>
      </c>
      <c r="E31" s="77">
        <v>0</v>
      </c>
      <c r="F31" s="29">
        <v>0</v>
      </c>
      <c r="G31" s="101">
        <f t="shared" si="0"/>
        <v>0</v>
      </c>
      <c r="H31" s="30" t="str">
        <f t="shared" si="1"/>
        <v>F</v>
      </c>
      <c r="I31" s="31"/>
    </row>
    <row r="32" spans="1:9" ht="16.5" x14ac:dyDescent="0.35">
      <c r="A32" s="17">
        <v>18</v>
      </c>
      <c r="B32" s="16" t="s">
        <v>172</v>
      </c>
      <c r="C32" s="16" t="s">
        <v>122</v>
      </c>
      <c r="D32" s="16" t="s">
        <v>116</v>
      </c>
      <c r="E32" s="21">
        <v>7.5</v>
      </c>
      <c r="F32" s="19">
        <v>6.5</v>
      </c>
      <c r="G32" s="100">
        <f t="shared" si="0"/>
        <v>6.8</v>
      </c>
      <c r="H32" s="15" t="str">
        <f t="shared" si="1"/>
        <v>C+</v>
      </c>
      <c r="I32" s="20"/>
    </row>
    <row r="33" spans="1:9" ht="16.5" x14ac:dyDescent="0.35">
      <c r="A33" s="17">
        <v>19</v>
      </c>
      <c r="B33" s="16" t="s">
        <v>173</v>
      </c>
      <c r="C33" s="16" t="s">
        <v>174</v>
      </c>
      <c r="D33" s="16" t="s">
        <v>175</v>
      </c>
      <c r="E33" s="21">
        <v>8.5</v>
      </c>
      <c r="F33" s="19">
        <v>7</v>
      </c>
      <c r="G33" s="100">
        <f t="shared" si="0"/>
        <v>7.4499999999999993</v>
      </c>
      <c r="H33" s="15" t="str">
        <f t="shared" si="1"/>
        <v>B</v>
      </c>
      <c r="I33" s="20"/>
    </row>
    <row r="34" spans="1:9" ht="16.5" x14ac:dyDescent="0.35">
      <c r="A34" s="17">
        <v>20</v>
      </c>
      <c r="B34" s="16" t="s">
        <v>176</v>
      </c>
      <c r="C34" s="16" t="s">
        <v>177</v>
      </c>
      <c r="D34" s="16" t="s">
        <v>30</v>
      </c>
      <c r="E34" s="21">
        <v>8</v>
      </c>
      <c r="F34" s="19">
        <v>7.5</v>
      </c>
      <c r="G34" s="100">
        <f t="shared" si="0"/>
        <v>7.65</v>
      </c>
      <c r="H34" s="15" t="str">
        <f t="shared" si="1"/>
        <v>B</v>
      </c>
      <c r="I34" s="20"/>
    </row>
    <row r="35" spans="1:9" ht="16.5" x14ac:dyDescent="0.35">
      <c r="A35" s="17">
        <v>21</v>
      </c>
      <c r="B35" s="16" t="s">
        <v>178</v>
      </c>
      <c r="C35" s="16" t="s">
        <v>118</v>
      </c>
      <c r="D35" s="16" t="s">
        <v>30</v>
      </c>
      <c r="E35" s="21">
        <v>7</v>
      </c>
      <c r="F35" s="19">
        <v>6.5</v>
      </c>
      <c r="G35" s="100">
        <f t="shared" si="0"/>
        <v>6.65</v>
      </c>
      <c r="H35" s="15" t="str">
        <f t="shared" si="1"/>
        <v>C+</v>
      </c>
      <c r="I35" s="20"/>
    </row>
    <row r="36" spans="1:9" ht="16.5" x14ac:dyDescent="0.35">
      <c r="A36" s="17">
        <v>22</v>
      </c>
      <c r="B36" s="16" t="s">
        <v>179</v>
      </c>
      <c r="C36" s="16" t="s">
        <v>118</v>
      </c>
      <c r="D36" s="16" t="s">
        <v>30</v>
      </c>
      <c r="E36" s="21">
        <v>8.5</v>
      </c>
      <c r="F36" s="19">
        <v>7.5</v>
      </c>
      <c r="G36" s="100">
        <f t="shared" si="0"/>
        <v>7.8</v>
      </c>
      <c r="H36" s="15" t="str">
        <f t="shared" si="1"/>
        <v>B</v>
      </c>
      <c r="I36" s="20"/>
    </row>
    <row r="37" spans="1:9" ht="16.5" x14ac:dyDescent="0.35">
      <c r="A37" s="17">
        <v>23</v>
      </c>
      <c r="B37" s="16" t="s">
        <v>180</v>
      </c>
      <c r="C37" s="16" t="s">
        <v>57</v>
      </c>
      <c r="D37" s="16" t="s">
        <v>30</v>
      </c>
      <c r="E37" s="18">
        <v>8.5</v>
      </c>
      <c r="F37" s="19">
        <v>9</v>
      </c>
      <c r="G37" s="100">
        <f t="shared" si="0"/>
        <v>8.85</v>
      </c>
      <c r="H37" s="15" t="str">
        <f t="shared" si="1"/>
        <v>A</v>
      </c>
      <c r="I37" s="20"/>
    </row>
    <row r="38" spans="1:9" ht="16.5" x14ac:dyDescent="0.35">
      <c r="A38" s="17">
        <v>24</v>
      </c>
      <c r="B38" s="16" t="s">
        <v>181</v>
      </c>
      <c r="C38" s="16" t="s">
        <v>182</v>
      </c>
      <c r="D38" s="16" t="s">
        <v>30</v>
      </c>
      <c r="E38" s="21">
        <v>8</v>
      </c>
      <c r="F38" s="19">
        <v>7.5</v>
      </c>
      <c r="G38" s="100">
        <f t="shared" si="0"/>
        <v>7.65</v>
      </c>
      <c r="H38" s="15" t="str">
        <f t="shared" si="1"/>
        <v>B</v>
      </c>
      <c r="I38" s="20"/>
    </row>
    <row r="39" spans="1:9" ht="16.5" x14ac:dyDescent="0.35">
      <c r="A39" s="17">
        <v>25</v>
      </c>
      <c r="B39" s="16" t="s">
        <v>183</v>
      </c>
      <c r="C39" s="16" t="s">
        <v>184</v>
      </c>
      <c r="D39" s="16" t="s">
        <v>30</v>
      </c>
      <c r="E39" s="21">
        <v>9</v>
      </c>
      <c r="F39" s="19">
        <v>8</v>
      </c>
      <c r="G39" s="100">
        <f t="shared" si="0"/>
        <v>8.2999999999999989</v>
      </c>
      <c r="H39" s="15" t="str">
        <f t="shared" si="1"/>
        <v>B+</v>
      </c>
      <c r="I39" s="20"/>
    </row>
    <row r="40" spans="1:9" ht="16.5" x14ac:dyDescent="0.35">
      <c r="A40" s="17">
        <v>26</v>
      </c>
      <c r="B40" s="16" t="s">
        <v>185</v>
      </c>
      <c r="C40" s="16" t="s">
        <v>186</v>
      </c>
      <c r="D40" s="16" t="s">
        <v>187</v>
      </c>
      <c r="E40" s="21">
        <v>8.5</v>
      </c>
      <c r="F40" s="19">
        <v>8.5</v>
      </c>
      <c r="G40" s="100">
        <f t="shared" si="0"/>
        <v>8.5</v>
      </c>
      <c r="H40" s="15" t="str">
        <f t="shared" si="1"/>
        <v>A</v>
      </c>
      <c r="I40" s="20"/>
    </row>
    <row r="41" spans="1:9" ht="16.5" x14ac:dyDescent="0.35">
      <c r="A41" s="17">
        <v>27</v>
      </c>
      <c r="B41" s="16" t="s">
        <v>188</v>
      </c>
      <c r="C41" s="16" t="s">
        <v>110</v>
      </c>
      <c r="D41" s="16" t="s">
        <v>44</v>
      </c>
      <c r="E41" s="21">
        <v>8</v>
      </c>
      <c r="F41" s="19">
        <v>7.5</v>
      </c>
      <c r="G41" s="100">
        <f t="shared" si="0"/>
        <v>7.65</v>
      </c>
      <c r="H41" s="15" t="str">
        <f t="shared" si="1"/>
        <v>B</v>
      </c>
      <c r="I41" s="20"/>
    </row>
    <row r="42" spans="1:9" ht="16.5" x14ac:dyDescent="0.35">
      <c r="A42" s="17">
        <v>28</v>
      </c>
      <c r="B42" s="16" t="s">
        <v>189</v>
      </c>
      <c r="C42" s="16" t="s">
        <v>190</v>
      </c>
      <c r="D42" s="16" t="s">
        <v>125</v>
      </c>
      <c r="E42" s="21">
        <v>7.5</v>
      </c>
      <c r="F42" s="19">
        <v>7</v>
      </c>
      <c r="G42" s="100">
        <f t="shared" si="0"/>
        <v>7.1499999999999995</v>
      </c>
      <c r="H42" s="15" t="str">
        <f t="shared" si="1"/>
        <v>B</v>
      </c>
      <c r="I42" s="20"/>
    </row>
    <row r="43" spans="1:9" ht="16.5" x14ac:dyDescent="0.35">
      <c r="A43" s="17">
        <v>29</v>
      </c>
      <c r="B43" s="16" t="s">
        <v>191</v>
      </c>
      <c r="C43" s="16" t="s">
        <v>192</v>
      </c>
      <c r="D43" s="16" t="s">
        <v>23</v>
      </c>
      <c r="E43" s="21">
        <v>7.5</v>
      </c>
      <c r="F43" s="19">
        <v>8</v>
      </c>
      <c r="G43" s="100">
        <f t="shared" si="0"/>
        <v>7.85</v>
      </c>
      <c r="H43" s="15" t="str">
        <f t="shared" si="1"/>
        <v>B</v>
      </c>
      <c r="I43" s="20"/>
    </row>
    <row r="44" spans="1:9" ht="16.5" x14ac:dyDescent="0.35">
      <c r="A44" s="17">
        <v>30</v>
      </c>
      <c r="B44" s="16" t="s">
        <v>193</v>
      </c>
      <c r="C44" s="16" t="s">
        <v>194</v>
      </c>
      <c r="D44" s="16" t="s">
        <v>23</v>
      </c>
      <c r="E44" s="21">
        <v>8.5</v>
      </c>
      <c r="F44" s="19">
        <v>9</v>
      </c>
      <c r="G44" s="100">
        <f t="shared" si="0"/>
        <v>8.85</v>
      </c>
      <c r="H44" s="15" t="str">
        <f t="shared" si="1"/>
        <v>A</v>
      </c>
      <c r="I44" s="20"/>
    </row>
    <row r="45" spans="1:9" ht="16.5" x14ac:dyDescent="0.35">
      <c r="A45" s="17">
        <v>31</v>
      </c>
      <c r="B45" s="16" t="s">
        <v>195</v>
      </c>
      <c r="C45" s="16" t="s">
        <v>196</v>
      </c>
      <c r="D45" s="16" t="s">
        <v>23</v>
      </c>
      <c r="E45" s="21">
        <v>8.5</v>
      </c>
      <c r="F45" s="19">
        <v>7.5</v>
      </c>
      <c r="G45" s="100">
        <f t="shared" si="0"/>
        <v>7.8</v>
      </c>
      <c r="H45" s="15" t="str">
        <f t="shared" si="1"/>
        <v>B</v>
      </c>
      <c r="I45" s="20"/>
    </row>
    <row r="46" spans="1:9" ht="16.5" x14ac:dyDescent="0.35">
      <c r="A46" s="17">
        <v>32</v>
      </c>
      <c r="B46" s="16" t="s">
        <v>197</v>
      </c>
      <c r="C46" s="16" t="s">
        <v>198</v>
      </c>
      <c r="D46" s="16" t="s">
        <v>27</v>
      </c>
      <c r="E46" s="21">
        <v>8.5</v>
      </c>
      <c r="F46" s="19">
        <v>8</v>
      </c>
      <c r="G46" s="100">
        <f t="shared" si="0"/>
        <v>8.1499999999999986</v>
      </c>
      <c r="H46" s="15" t="str">
        <f t="shared" si="1"/>
        <v>B+</v>
      </c>
      <c r="I46" s="20"/>
    </row>
    <row r="47" spans="1:9" ht="16.5" x14ac:dyDescent="0.35">
      <c r="A47" s="17">
        <v>33</v>
      </c>
      <c r="B47" s="16" t="s">
        <v>199</v>
      </c>
      <c r="C47" s="16" t="s">
        <v>200</v>
      </c>
      <c r="D47" s="16" t="s">
        <v>71</v>
      </c>
      <c r="E47" s="21">
        <v>8.5</v>
      </c>
      <c r="F47" s="19">
        <v>8.5</v>
      </c>
      <c r="G47" s="100">
        <f t="shared" si="0"/>
        <v>8.5</v>
      </c>
      <c r="H47" s="15" t="str">
        <f t="shared" si="1"/>
        <v>A</v>
      </c>
      <c r="I47" s="20"/>
    </row>
    <row r="48" spans="1:9" ht="16.5" x14ac:dyDescent="0.35">
      <c r="A48" s="17">
        <v>34</v>
      </c>
      <c r="B48" s="16" t="s">
        <v>201</v>
      </c>
      <c r="C48" s="16" t="s">
        <v>62</v>
      </c>
      <c r="D48" s="16" t="s">
        <v>59</v>
      </c>
      <c r="E48" s="21">
        <v>8.5</v>
      </c>
      <c r="F48" s="19">
        <v>7</v>
      </c>
      <c r="G48" s="100">
        <f t="shared" si="0"/>
        <v>7.4499999999999993</v>
      </c>
      <c r="H48" s="15" t="str">
        <f t="shared" si="1"/>
        <v>B</v>
      </c>
      <c r="I48" s="20"/>
    </row>
    <row r="49" spans="1:9" ht="16.5" x14ac:dyDescent="0.35">
      <c r="A49" s="17">
        <v>35</v>
      </c>
      <c r="B49" s="16" t="s">
        <v>202</v>
      </c>
      <c r="C49" s="16" t="s">
        <v>87</v>
      </c>
      <c r="D49" s="16" t="s">
        <v>53</v>
      </c>
      <c r="E49" s="18">
        <v>8.5</v>
      </c>
      <c r="F49" s="19">
        <v>7</v>
      </c>
      <c r="G49" s="100">
        <f t="shared" si="0"/>
        <v>7.4499999999999993</v>
      </c>
      <c r="H49" s="15" t="str">
        <f t="shared" si="1"/>
        <v>B</v>
      </c>
      <c r="I49" s="20"/>
    </row>
    <row r="50" spans="1:9" ht="16.5" x14ac:dyDescent="0.35">
      <c r="A50" s="17">
        <v>36</v>
      </c>
      <c r="B50" s="16" t="s">
        <v>203</v>
      </c>
      <c r="C50" s="16" t="s">
        <v>204</v>
      </c>
      <c r="D50" s="16" t="s">
        <v>45</v>
      </c>
      <c r="E50" s="18">
        <v>8</v>
      </c>
      <c r="F50" s="19">
        <v>7</v>
      </c>
      <c r="G50" s="100">
        <f t="shared" si="0"/>
        <v>7.2999999999999989</v>
      </c>
      <c r="H50" s="15" t="str">
        <f t="shared" si="1"/>
        <v>B</v>
      </c>
      <c r="I50" s="20"/>
    </row>
    <row r="51" spans="1:9" ht="16.5" x14ac:dyDescent="0.35">
      <c r="A51" s="17">
        <v>37</v>
      </c>
      <c r="B51" s="16" t="s">
        <v>205</v>
      </c>
      <c r="C51" s="16" t="s">
        <v>206</v>
      </c>
      <c r="D51" s="16" t="s">
        <v>130</v>
      </c>
      <c r="E51" s="18">
        <v>7</v>
      </c>
      <c r="F51" s="19">
        <v>6</v>
      </c>
      <c r="G51" s="100">
        <f t="shared" si="0"/>
        <v>6.2999999999999989</v>
      </c>
      <c r="H51" s="15" t="str">
        <f t="shared" si="1"/>
        <v>C+</v>
      </c>
      <c r="I51" s="20"/>
    </row>
    <row r="52" spans="1:9" ht="16.5" x14ac:dyDescent="0.35">
      <c r="A52" s="17">
        <v>38</v>
      </c>
      <c r="B52" s="16" t="s">
        <v>207</v>
      </c>
      <c r="C52" s="16" t="s">
        <v>38</v>
      </c>
      <c r="D52" s="16" t="s">
        <v>115</v>
      </c>
      <c r="E52" s="18">
        <v>8.5</v>
      </c>
      <c r="F52" s="19">
        <v>7</v>
      </c>
      <c r="G52" s="100">
        <f t="shared" si="0"/>
        <v>7.4499999999999993</v>
      </c>
      <c r="H52" s="15" t="str">
        <f t="shared" si="1"/>
        <v>B</v>
      </c>
      <c r="I52" s="20"/>
    </row>
    <row r="53" spans="1:9" ht="16.5" x14ac:dyDescent="0.35">
      <c r="A53" s="17">
        <v>39</v>
      </c>
      <c r="B53" s="16" t="s">
        <v>208</v>
      </c>
      <c r="C53" s="16" t="s">
        <v>117</v>
      </c>
      <c r="D53" s="16" t="s">
        <v>209</v>
      </c>
      <c r="E53" s="18">
        <v>8.5</v>
      </c>
      <c r="F53" s="19">
        <v>8.5</v>
      </c>
      <c r="G53" s="100">
        <f t="shared" si="0"/>
        <v>8.5</v>
      </c>
      <c r="H53" s="15" t="str">
        <f t="shared" si="1"/>
        <v>A</v>
      </c>
      <c r="I53" s="20"/>
    </row>
    <row r="54" spans="1:9" ht="16.5" x14ac:dyDescent="0.35">
      <c r="A54" s="17">
        <v>40</v>
      </c>
      <c r="B54" s="16" t="s">
        <v>210</v>
      </c>
      <c r="C54" s="16" t="s">
        <v>211</v>
      </c>
      <c r="D54" s="16" t="s">
        <v>212</v>
      </c>
      <c r="E54" s="18">
        <v>8</v>
      </c>
      <c r="F54" s="19">
        <v>6.5</v>
      </c>
      <c r="G54" s="100">
        <f t="shared" si="0"/>
        <v>6.9499999999999993</v>
      </c>
      <c r="H54" s="15" t="str">
        <f t="shared" si="1"/>
        <v>B</v>
      </c>
      <c r="I54" s="20"/>
    </row>
    <row r="55" spans="1:9" ht="16.5" x14ac:dyDescent="0.35">
      <c r="A55" s="17">
        <v>41</v>
      </c>
      <c r="B55" s="16" t="s">
        <v>213</v>
      </c>
      <c r="C55" s="16" t="s">
        <v>214</v>
      </c>
      <c r="D55" s="16" t="s">
        <v>89</v>
      </c>
      <c r="E55" s="18">
        <v>8.5</v>
      </c>
      <c r="F55" s="19">
        <v>7</v>
      </c>
      <c r="G55" s="100">
        <f t="shared" si="0"/>
        <v>7.4499999999999993</v>
      </c>
      <c r="H55" s="15" t="str">
        <f t="shared" si="1"/>
        <v>B</v>
      </c>
      <c r="I55" s="20"/>
    </row>
    <row r="56" spans="1:9" ht="16.5" x14ac:dyDescent="0.35">
      <c r="A56" s="17">
        <v>42</v>
      </c>
      <c r="B56" s="16" t="s">
        <v>215</v>
      </c>
      <c r="C56" s="16" t="s">
        <v>107</v>
      </c>
      <c r="D56" s="16" t="s">
        <v>216</v>
      </c>
      <c r="E56" s="18">
        <v>7</v>
      </c>
      <c r="F56" s="19">
        <v>7.5</v>
      </c>
      <c r="G56" s="100">
        <f t="shared" si="0"/>
        <v>7.35</v>
      </c>
      <c r="H56" s="15" t="str">
        <f t="shared" si="1"/>
        <v>B</v>
      </c>
      <c r="I56" s="20"/>
    </row>
    <row r="57" spans="1:9" ht="16.5" x14ac:dyDescent="0.35">
      <c r="A57" s="17">
        <v>43</v>
      </c>
      <c r="B57" s="16" t="s">
        <v>217</v>
      </c>
      <c r="C57" s="16" t="s">
        <v>100</v>
      </c>
      <c r="D57" s="16" t="s">
        <v>46</v>
      </c>
      <c r="E57" s="18">
        <v>8</v>
      </c>
      <c r="F57" s="19">
        <v>7.5</v>
      </c>
      <c r="G57" s="100">
        <f t="shared" si="0"/>
        <v>7.65</v>
      </c>
      <c r="H57" s="15" t="str">
        <f t="shared" si="1"/>
        <v>B</v>
      </c>
      <c r="I57" s="20"/>
    </row>
    <row r="58" spans="1:9" ht="16.5" x14ac:dyDescent="0.35">
      <c r="A58" s="17">
        <v>44</v>
      </c>
      <c r="B58" s="16" t="s">
        <v>218</v>
      </c>
      <c r="C58" s="16" t="s">
        <v>219</v>
      </c>
      <c r="D58" s="16" t="s">
        <v>90</v>
      </c>
      <c r="E58" s="18">
        <v>9</v>
      </c>
      <c r="F58" s="19">
        <v>8</v>
      </c>
      <c r="G58" s="100">
        <f t="shared" si="0"/>
        <v>8.2999999999999989</v>
      </c>
      <c r="H58" s="15" t="str">
        <f t="shared" si="1"/>
        <v>B+</v>
      </c>
      <c r="I58" s="20"/>
    </row>
    <row r="59" spans="1:9" ht="16.5" x14ac:dyDescent="0.35">
      <c r="A59" s="17">
        <v>45</v>
      </c>
      <c r="B59" s="16" t="s">
        <v>220</v>
      </c>
      <c r="C59" s="16" t="s">
        <v>105</v>
      </c>
      <c r="D59" s="16" t="s">
        <v>221</v>
      </c>
      <c r="E59" s="18">
        <v>8.5</v>
      </c>
      <c r="F59" s="19">
        <v>7</v>
      </c>
      <c r="G59" s="100">
        <f t="shared" si="0"/>
        <v>7.4499999999999993</v>
      </c>
      <c r="H59" s="15" t="str">
        <f t="shared" si="1"/>
        <v>B</v>
      </c>
      <c r="I59" s="20"/>
    </row>
    <row r="60" spans="1:9" ht="16.5" x14ac:dyDescent="0.35">
      <c r="A60" s="17">
        <v>46</v>
      </c>
      <c r="B60" s="16" t="s">
        <v>222</v>
      </c>
      <c r="C60" s="16" t="s">
        <v>43</v>
      </c>
      <c r="D60" s="16" t="s">
        <v>108</v>
      </c>
      <c r="E60" s="18">
        <v>7.5</v>
      </c>
      <c r="F60" s="19">
        <v>7</v>
      </c>
      <c r="G60" s="100">
        <f t="shared" si="0"/>
        <v>7.1499999999999995</v>
      </c>
      <c r="H60" s="15" t="str">
        <f t="shared" si="1"/>
        <v>B</v>
      </c>
      <c r="I60" s="20"/>
    </row>
    <row r="61" spans="1:9" ht="16.5" x14ac:dyDescent="0.35">
      <c r="A61" s="17">
        <v>47</v>
      </c>
      <c r="B61" s="16" t="s">
        <v>223</v>
      </c>
      <c r="C61" s="16" t="s">
        <v>224</v>
      </c>
      <c r="D61" s="16" t="s">
        <v>61</v>
      </c>
      <c r="E61" s="18">
        <v>7.5</v>
      </c>
      <c r="F61" s="19">
        <v>7</v>
      </c>
      <c r="G61" s="100">
        <f t="shared" si="0"/>
        <v>7.1499999999999995</v>
      </c>
      <c r="H61" s="15" t="str">
        <f t="shared" si="1"/>
        <v>B</v>
      </c>
      <c r="I61" s="20"/>
    </row>
    <row r="62" spans="1:9" ht="16.5" x14ac:dyDescent="0.35">
      <c r="A62" s="17">
        <v>48</v>
      </c>
      <c r="B62" s="16" t="s">
        <v>225</v>
      </c>
      <c r="C62" s="16" t="s">
        <v>226</v>
      </c>
      <c r="D62" s="16" t="s">
        <v>28</v>
      </c>
      <c r="E62" s="18">
        <v>8.5</v>
      </c>
      <c r="F62" s="19">
        <v>7</v>
      </c>
      <c r="G62" s="100">
        <f t="shared" si="0"/>
        <v>7.4499999999999993</v>
      </c>
      <c r="H62" s="15" t="str">
        <f t="shared" si="1"/>
        <v>B</v>
      </c>
      <c r="I62" s="20"/>
    </row>
    <row r="63" spans="1:9" ht="16.5" x14ac:dyDescent="0.35">
      <c r="A63" s="17">
        <v>49</v>
      </c>
      <c r="B63" s="16" t="s">
        <v>227</v>
      </c>
      <c r="C63" s="16" t="s">
        <v>228</v>
      </c>
      <c r="D63" s="16" t="s">
        <v>47</v>
      </c>
      <c r="E63" s="18">
        <v>8.5</v>
      </c>
      <c r="F63" s="19">
        <v>7</v>
      </c>
      <c r="G63" s="100">
        <f t="shared" si="0"/>
        <v>7.4499999999999993</v>
      </c>
      <c r="H63" s="15" t="str">
        <f t="shared" si="1"/>
        <v>B</v>
      </c>
      <c r="I63" s="20"/>
    </row>
    <row r="64" spans="1:9" ht="16.5" x14ac:dyDescent="0.35">
      <c r="A64" s="17">
        <v>50</v>
      </c>
      <c r="B64" s="16" t="s">
        <v>229</v>
      </c>
      <c r="C64" s="16" t="s">
        <v>230</v>
      </c>
      <c r="D64" s="16" t="s">
        <v>39</v>
      </c>
      <c r="E64" s="18">
        <v>8</v>
      </c>
      <c r="F64" s="19">
        <v>7.5</v>
      </c>
      <c r="G64" s="100">
        <f t="shared" si="0"/>
        <v>7.65</v>
      </c>
      <c r="H64" s="15" t="str">
        <f t="shared" si="1"/>
        <v>B</v>
      </c>
      <c r="I64" s="20"/>
    </row>
    <row r="65" spans="1:9" ht="16.5" x14ac:dyDescent="0.35">
      <c r="A65" s="17">
        <v>51</v>
      </c>
      <c r="B65" s="16" t="s">
        <v>231</v>
      </c>
      <c r="C65" s="16" t="s">
        <v>198</v>
      </c>
      <c r="D65" s="16" t="s">
        <v>49</v>
      </c>
      <c r="E65" s="18">
        <v>8</v>
      </c>
      <c r="F65" s="19">
        <v>7</v>
      </c>
      <c r="G65" s="100">
        <f t="shared" si="0"/>
        <v>7.2999999999999989</v>
      </c>
      <c r="H65" s="15" t="str">
        <f t="shared" si="1"/>
        <v>B</v>
      </c>
      <c r="I65" s="20"/>
    </row>
    <row r="66" spans="1:9" ht="16.5" x14ac:dyDescent="0.35">
      <c r="A66" s="17">
        <v>52</v>
      </c>
      <c r="B66" s="16" t="s">
        <v>232</v>
      </c>
      <c r="C66" s="16" t="s">
        <v>233</v>
      </c>
      <c r="D66" s="16" t="s">
        <v>51</v>
      </c>
      <c r="E66" s="18">
        <v>8</v>
      </c>
      <c r="F66" s="19">
        <v>6</v>
      </c>
      <c r="G66" s="100">
        <f t="shared" si="0"/>
        <v>6.6</v>
      </c>
      <c r="H66" s="15" t="str">
        <f t="shared" si="1"/>
        <v>C+</v>
      </c>
      <c r="I66" s="20"/>
    </row>
    <row r="67" spans="1:9" ht="15.5" x14ac:dyDescent="0.35">
      <c r="A67" s="1"/>
      <c r="B67" s="1"/>
      <c r="C67" s="1"/>
      <c r="D67" s="1"/>
      <c r="E67" s="1"/>
      <c r="F67" s="1"/>
      <c r="G67" s="1"/>
      <c r="H67" s="1"/>
      <c r="I67" s="1"/>
    </row>
    <row r="68" spans="1:9" ht="15.5" x14ac:dyDescent="0.35">
      <c r="A68" s="7" t="str">
        <f>"Cộng danh sách gồm "</f>
        <v xml:space="preserve">Cộng danh sách gồm </v>
      </c>
      <c r="B68" s="7"/>
      <c r="C68" s="7"/>
      <c r="D68" s="8">
        <f>COUNTA(H15:H66)</f>
        <v>52</v>
      </c>
      <c r="E68" s="9">
        <v>1</v>
      </c>
      <c r="F68" s="10"/>
      <c r="G68" s="1"/>
      <c r="H68" s="1"/>
      <c r="I68" s="1"/>
    </row>
    <row r="69" spans="1:9" ht="15.5" x14ac:dyDescent="0.35">
      <c r="A69" s="127" t="s">
        <v>17</v>
      </c>
      <c r="B69" s="127"/>
      <c r="C69" s="127"/>
      <c r="D69" s="11">
        <f>COUNTIF(G15:G66,"&gt;=5")</f>
        <v>51</v>
      </c>
      <c r="E69" s="12">
        <f>D69/D68</f>
        <v>0.98076923076923073</v>
      </c>
      <c r="F69" s="13"/>
      <c r="G69" s="1"/>
      <c r="H69" s="1"/>
      <c r="I69" s="1"/>
    </row>
    <row r="70" spans="1:9" ht="15.5" x14ac:dyDescent="0.35">
      <c r="A70" s="127" t="s">
        <v>18</v>
      </c>
      <c r="B70" s="127"/>
      <c r="C70" s="127"/>
      <c r="D70" s="11">
        <f>COUNTIF(G15:G66,"&lt;5")</f>
        <v>1</v>
      </c>
      <c r="E70" s="12">
        <f>D70/D68</f>
        <v>1.9230769230769232E-2</v>
      </c>
      <c r="F70" s="13"/>
      <c r="G70" s="1"/>
      <c r="H70" s="1"/>
      <c r="I70" s="1"/>
    </row>
    <row r="71" spans="1:9" ht="15.5" x14ac:dyDescent="0.35">
      <c r="A71" s="14"/>
      <c r="B71" s="14"/>
      <c r="C71" s="3"/>
      <c r="D71" s="14"/>
      <c r="E71" s="2"/>
      <c r="F71" s="1"/>
      <c r="G71" s="1"/>
      <c r="H71" s="1"/>
      <c r="I71" s="1"/>
    </row>
    <row r="72" spans="1:9" ht="15.5" x14ac:dyDescent="0.35">
      <c r="A72" s="1"/>
      <c r="B72" s="1"/>
      <c r="C72" s="1"/>
      <c r="D72" s="1"/>
      <c r="E72" s="128" t="str">
        <f ca="1">"TP. Hồ Chí Minh, ngày "&amp;  DAY(NOW())&amp;" tháng " &amp;MONTH(NOW())&amp;" năm "&amp;YEAR(NOW())</f>
        <v>TP. Hồ Chí Minh, ngày 15 tháng 11 năm 2021</v>
      </c>
      <c r="F72" s="128"/>
      <c r="G72" s="128"/>
      <c r="H72" s="128"/>
      <c r="I72" s="128"/>
    </row>
    <row r="73" spans="1:9" ht="15.5" x14ac:dyDescent="0.35">
      <c r="A73" s="113" t="s">
        <v>561</v>
      </c>
      <c r="B73" s="113"/>
      <c r="C73" s="113"/>
      <c r="D73" s="1"/>
      <c r="E73" s="113" t="s">
        <v>19</v>
      </c>
      <c r="F73" s="113"/>
      <c r="G73" s="113"/>
      <c r="H73" s="113"/>
      <c r="I73" s="113"/>
    </row>
    <row r="79" spans="1:9" s="103" customFormat="1" ht="16.5" x14ac:dyDescent="0.35">
      <c r="B79" s="112" t="s">
        <v>558</v>
      </c>
      <c r="C79" s="112"/>
      <c r="G79" s="102" t="s">
        <v>558</v>
      </c>
    </row>
  </sheetData>
  <protectedRanges>
    <protectedRange sqref="I15:I66" name="Range4"/>
    <protectedRange sqref="B15:F66" name="Range3"/>
    <protectedRange sqref="A4" name="Range1"/>
    <protectedRange sqref="E13:F13" name="Range6"/>
    <protectedRange sqref="C9 G9" name="Range2_1"/>
    <protectedRange sqref="C8 G8" name="Range2_1_1"/>
    <protectedRange sqref="C10" name="Range2_1_2"/>
  </protectedRanges>
  <mergeCells count="24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B79:C79"/>
    <mergeCell ref="A73:C73"/>
    <mergeCell ref="E73:I73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15" priority="2" stopIfTrue="1" operator="equal">
      <formula>"F"</formula>
    </cfRule>
  </conditionalFormatting>
  <conditionalFormatting sqref="G15:G66">
    <cfRule type="expression" dxfId="14" priority="1" stopIfTrue="1">
      <formula>MAX(#REF!)&lt;4</formula>
    </cfRule>
  </conditionalFormatting>
  <pageMargins left="0.20833333333333334" right="0.33333333333333331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4"/>
  <sheetViews>
    <sheetView view="pageLayout" topLeftCell="A7" zoomScale="128" zoomScaleNormal="100" zoomScalePageLayoutView="128" workbookViewId="0">
      <selection activeCell="A10" sqref="A10"/>
    </sheetView>
  </sheetViews>
  <sheetFormatPr defaultRowHeight="14.5" x14ac:dyDescent="0.35"/>
  <cols>
    <col min="1" max="1" width="5.81640625" customWidth="1"/>
    <col min="2" max="2" width="14.1796875" customWidth="1"/>
    <col min="3" max="3" width="21.54296875" customWidth="1"/>
    <col min="4" max="4" width="10" customWidth="1"/>
    <col min="5" max="5" width="8.7265625" style="98"/>
    <col min="9" max="9" width="11.7265625" customWidth="1"/>
  </cols>
  <sheetData>
    <row r="1" spans="1:9" ht="15.5" x14ac:dyDescent="0.35">
      <c r="A1" s="113" t="s">
        <v>0</v>
      </c>
      <c r="B1" s="113"/>
      <c r="C1" s="113"/>
      <c r="D1" s="113"/>
      <c r="E1" s="113" t="s">
        <v>1</v>
      </c>
      <c r="F1" s="113"/>
      <c r="G1" s="113"/>
      <c r="H1" s="113"/>
      <c r="I1" s="113"/>
    </row>
    <row r="2" spans="1:9" ht="15.5" x14ac:dyDescent="0.35">
      <c r="A2" s="113" t="s">
        <v>2</v>
      </c>
      <c r="B2" s="113"/>
      <c r="C2" s="113"/>
      <c r="D2" s="113"/>
      <c r="E2" s="131" t="s">
        <v>3</v>
      </c>
      <c r="F2" s="131"/>
      <c r="G2" s="131"/>
      <c r="H2" s="131"/>
      <c r="I2" s="131"/>
    </row>
    <row r="3" spans="1:9" ht="15.5" x14ac:dyDescent="0.35">
      <c r="A3" s="113" t="s">
        <v>4</v>
      </c>
      <c r="B3" s="113"/>
      <c r="C3" s="113"/>
      <c r="D3" s="113"/>
      <c r="E3" s="91"/>
      <c r="F3" s="1"/>
      <c r="G3" s="1"/>
      <c r="H3" s="1"/>
      <c r="I3" s="1"/>
    </row>
    <row r="4" spans="1:9" ht="15.5" x14ac:dyDescent="0.35">
      <c r="A4" s="113" t="s">
        <v>24</v>
      </c>
      <c r="B4" s="113"/>
      <c r="C4" s="113"/>
      <c r="D4" s="113"/>
      <c r="E4" s="91"/>
      <c r="F4" s="1"/>
      <c r="G4" s="1"/>
      <c r="H4" s="1"/>
      <c r="I4" s="1"/>
    </row>
    <row r="5" spans="1:9" ht="15.5" x14ac:dyDescent="0.35">
      <c r="A5" s="22"/>
      <c r="B5" s="22"/>
      <c r="C5" s="22"/>
      <c r="D5" s="22"/>
      <c r="E5" s="91"/>
      <c r="F5" s="1"/>
      <c r="G5" s="1"/>
      <c r="H5" s="1"/>
      <c r="I5" s="1"/>
    </row>
    <row r="6" spans="1:9" ht="19" x14ac:dyDescent="0.4">
      <c r="A6" s="129" t="s">
        <v>560</v>
      </c>
      <c r="B6" s="129"/>
      <c r="C6" s="129"/>
      <c r="D6" s="129"/>
      <c r="E6" s="129"/>
      <c r="F6" s="129"/>
      <c r="G6" s="129"/>
      <c r="H6" s="129"/>
      <c r="I6" s="129"/>
    </row>
    <row r="7" spans="1:9" ht="15.5" x14ac:dyDescent="0.35">
      <c r="A7" s="22"/>
      <c r="B7" s="22"/>
      <c r="C7" s="22"/>
      <c r="D7" s="22"/>
      <c r="E7" s="92"/>
      <c r="F7" s="22"/>
      <c r="G7" s="22"/>
      <c r="H7" s="22"/>
      <c r="I7" s="22"/>
    </row>
    <row r="8" spans="1:9" ht="15.5" x14ac:dyDescent="0.35">
      <c r="A8" s="130" t="s">
        <v>5</v>
      </c>
      <c r="B8" s="130"/>
      <c r="C8" s="130" t="s">
        <v>409</v>
      </c>
      <c r="D8" s="130"/>
      <c r="E8" s="93" t="s">
        <v>410</v>
      </c>
      <c r="F8" s="14"/>
      <c r="G8" s="1"/>
      <c r="H8" s="1"/>
      <c r="I8" s="2"/>
    </row>
    <row r="9" spans="1:9" ht="15.5" x14ac:dyDescent="0.35">
      <c r="A9" s="130" t="s">
        <v>6</v>
      </c>
      <c r="B9" s="130"/>
      <c r="C9" s="130" t="s">
        <v>415</v>
      </c>
      <c r="D9" s="130"/>
      <c r="E9" s="130" t="s">
        <v>7</v>
      </c>
      <c r="F9" s="130"/>
      <c r="G9" s="26" t="s">
        <v>411</v>
      </c>
      <c r="H9" s="1"/>
      <c r="I9" s="2"/>
    </row>
    <row r="10" spans="1:9" ht="15.5" x14ac:dyDescent="0.35">
      <c r="A10" s="14" t="s">
        <v>563</v>
      </c>
      <c r="B10" s="14"/>
      <c r="C10" s="14"/>
      <c r="D10" s="14"/>
      <c r="E10" s="93" t="s">
        <v>25</v>
      </c>
      <c r="F10" s="3"/>
      <c r="G10" s="26" t="s">
        <v>412</v>
      </c>
      <c r="H10" s="1"/>
      <c r="I10" s="1"/>
    </row>
    <row r="11" spans="1:9" ht="15.5" x14ac:dyDescent="0.35">
      <c r="A11" s="1"/>
      <c r="B11" s="1"/>
      <c r="C11" s="1"/>
      <c r="D11" s="1"/>
      <c r="E11" s="91"/>
      <c r="F11" s="1"/>
      <c r="G11" s="1"/>
      <c r="H11" s="1"/>
      <c r="I11" s="1"/>
    </row>
    <row r="12" spans="1:9" ht="45" x14ac:dyDescent="0.35">
      <c r="A12" s="114" t="s">
        <v>8</v>
      </c>
      <c r="B12" s="116" t="s">
        <v>9</v>
      </c>
      <c r="C12" s="118" t="s">
        <v>10</v>
      </c>
      <c r="D12" s="119"/>
      <c r="E12" s="94" t="s">
        <v>11</v>
      </c>
      <c r="F12" s="4" t="s">
        <v>12</v>
      </c>
      <c r="G12" s="122" t="s">
        <v>13</v>
      </c>
      <c r="H12" s="123"/>
      <c r="I12" s="124" t="s">
        <v>14</v>
      </c>
    </row>
    <row r="13" spans="1:9" ht="15" x14ac:dyDescent="0.35">
      <c r="A13" s="115"/>
      <c r="B13" s="117"/>
      <c r="C13" s="120"/>
      <c r="D13" s="121"/>
      <c r="E13" s="105">
        <v>0.3</v>
      </c>
      <c r="F13" s="5">
        <v>0.7</v>
      </c>
      <c r="G13" s="6" t="s">
        <v>15</v>
      </c>
      <c r="H13" s="6" t="s">
        <v>16</v>
      </c>
      <c r="I13" s="125"/>
    </row>
    <row r="14" spans="1:9" ht="15" x14ac:dyDescent="0.35">
      <c r="A14" s="23">
        <v>1</v>
      </c>
      <c r="B14" s="23">
        <v>2</v>
      </c>
      <c r="C14" s="126">
        <v>3</v>
      </c>
      <c r="D14" s="126"/>
      <c r="E14" s="108">
        <v>4</v>
      </c>
      <c r="F14" s="23">
        <v>5</v>
      </c>
      <c r="G14" s="23">
        <v>6</v>
      </c>
      <c r="H14" s="23">
        <v>7</v>
      </c>
      <c r="I14" s="6">
        <v>8</v>
      </c>
    </row>
    <row r="15" spans="1:9" ht="16.5" x14ac:dyDescent="0.35">
      <c r="A15" s="17">
        <v>1</v>
      </c>
      <c r="B15" s="16" t="s">
        <v>234</v>
      </c>
      <c r="C15" s="16" t="s">
        <v>235</v>
      </c>
      <c r="D15" s="16" t="s">
        <v>20</v>
      </c>
      <c r="E15" s="95">
        <v>8</v>
      </c>
      <c r="F15" s="19">
        <v>5.5</v>
      </c>
      <c r="G15" s="100">
        <f>E15*$E$13+F15*$F$13</f>
        <v>6.25</v>
      </c>
      <c r="H15" s="15" t="str">
        <f>IF(G15&lt;4,"F",IF(G15&lt;=4.9,"D",IF(G15&lt;=5.4,"D+",IF(G15&lt;=5.9,"C",IF(G15&lt;=6.9,"C+",IF(G15&lt;=7.9,"B",IF(G15&lt;=8.4,"B+","A")))))))</f>
        <v>C+</v>
      </c>
      <c r="I15" s="20"/>
    </row>
    <row r="16" spans="1:9" ht="16.5" x14ac:dyDescent="0.35">
      <c r="A16" s="17">
        <v>2</v>
      </c>
      <c r="B16" s="16" t="s">
        <v>236</v>
      </c>
      <c r="C16" s="16" t="s">
        <v>237</v>
      </c>
      <c r="D16" s="16" t="s">
        <v>95</v>
      </c>
      <c r="E16" s="95">
        <v>8</v>
      </c>
      <c r="F16" s="19">
        <v>7</v>
      </c>
      <c r="G16" s="100">
        <f t="shared" ref="G16:G62" si="0">E16*$E$13+F16*$F$13</f>
        <v>7.2999999999999989</v>
      </c>
      <c r="H16" s="15" t="str">
        <f t="shared" ref="H16:H62" si="1">IF(G16&lt;4,"F",IF(G16&lt;=4.9,"D",IF(G16&lt;=5.4,"D+",IF(G16&lt;=5.9,"C",IF(G16&lt;=6.9,"C+",IF(G16&lt;=7.9,"B",IF(G16&lt;=8.4,"B+","A")))))))</f>
        <v>B</v>
      </c>
      <c r="I16" s="20"/>
    </row>
    <row r="17" spans="1:9" s="78" customFormat="1" ht="16.5" x14ac:dyDescent="0.35">
      <c r="A17" s="27">
        <v>3</v>
      </c>
      <c r="B17" s="28" t="s">
        <v>238</v>
      </c>
      <c r="C17" s="28" t="s">
        <v>239</v>
      </c>
      <c r="D17" s="28" t="s">
        <v>55</v>
      </c>
      <c r="E17" s="96">
        <v>0</v>
      </c>
      <c r="F17" s="29">
        <v>0</v>
      </c>
      <c r="G17" s="101">
        <f t="shared" si="0"/>
        <v>0</v>
      </c>
      <c r="H17" s="30" t="str">
        <f t="shared" si="1"/>
        <v>F</v>
      </c>
      <c r="I17" s="31"/>
    </row>
    <row r="18" spans="1:9" ht="16.5" x14ac:dyDescent="0.35">
      <c r="A18" s="17">
        <v>4</v>
      </c>
      <c r="B18" s="16" t="s">
        <v>240</v>
      </c>
      <c r="C18" s="16" t="s">
        <v>241</v>
      </c>
      <c r="D18" s="16" t="s">
        <v>242</v>
      </c>
      <c r="E18" s="95">
        <v>8</v>
      </c>
      <c r="F18" s="19">
        <v>5</v>
      </c>
      <c r="G18" s="100">
        <f t="shared" si="0"/>
        <v>5.9</v>
      </c>
      <c r="H18" s="15" t="str">
        <f t="shared" si="1"/>
        <v>C</v>
      </c>
      <c r="I18" s="20"/>
    </row>
    <row r="19" spans="1:9" ht="16.5" x14ac:dyDescent="0.35">
      <c r="A19" s="17">
        <v>5</v>
      </c>
      <c r="B19" s="16" t="s">
        <v>243</v>
      </c>
      <c r="C19" s="16" t="s">
        <v>77</v>
      </c>
      <c r="D19" s="16" t="s">
        <v>244</v>
      </c>
      <c r="E19" s="95">
        <v>7.5</v>
      </c>
      <c r="F19" s="19">
        <v>6.5</v>
      </c>
      <c r="G19" s="100">
        <f t="shared" si="0"/>
        <v>6.8</v>
      </c>
      <c r="H19" s="15" t="str">
        <f t="shared" si="1"/>
        <v>C+</v>
      </c>
      <c r="I19" s="20"/>
    </row>
    <row r="20" spans="1:9" ht="16.5" x14ac:dyDescent="0.35">
      <c r="A20" s="17">
        <v>6</v>
      </c>
      <c r="B20" s="16" t="s">
        <v>245</v>
      </c>
      <c r="C20" s="16" t="s">
        <v>246</v>
      </c>
      <c r="D20" s="16" t="s">
        <v>247</v>
      </c>
      <c r="E20" s="95">
        <v>7.5</v>
      </c>
      <c r="F20" s="19">
        <v>6</v>
      </c>
      <c r="G20" s="100">
        <f t="shared" si="0"/>
        <v>6.4499999999999993</v>
      </c>
      <c r="H20" s="15" t="str">
        <f t="shared" si="1"/>
        <v>C+</v>
      </c>
      <c r="I20" s="20"/>
    </row>
    <row r="21" spans="1:9" ht="16.5" x14ac:dyDescent="0.35">
      <c r="A21" s="17">
        <v>7</v>
      </c>
      <c r="B21" s="16" t="s">
        <v>248</v>
      </c>
      <c r="C21" s="16" t="s">
        <v>249</v>
      </c>
      <c r="D21" s="16" t="s">
        <v>80</v>
      </c>
      <c r="E21" s="95">
        <v>8</v>
      </c>
      <c r="F21" s="19">
        <v>6</v>
      </c>
      <c r="G21" s="100">
        <f t="shared" si="0"/>
        <v>6.6</v>
      </c>
      <c r="H21" s="15" t="str">
        <f t="shared" si="1"/>
        <v>C+</v>
      </c>
      <c r="I21" s="20"/>
    </row>
    <row r="22" spans="1:9" s="85" customFormat="1" ht="16.5" x14ac:dyDescent="0.35">
      <c r="A22" s="17">
        <v>8</v>
      </c>
      <c r="B22" s="84" t="s">
        <v>250</v>
      </c>
      <c r="C22" s="84" t="s">
        <v>73</v>
      </c>
      <c r="D22" s="84" t="s">
        <v>78</v>
      </c>
      <c r="E22" s="95">
        <v>7</v>
      </c>
      <c r="F22" s="19">
        <v>6.5</v>
      </c>
      <c r="G22" s="100">
        <f t="shared" si="0"/>
        <v>6.65</v>
      </c>
      <c r="H22" s="15" t="str">
        <f t="shared" si="1"/>
        <v>C+</v>
      </c>
      <c r="I22" s="20" t="s">
        <v>562</v>
      </c>
    </row>
    <row r="23" spans="1:9" ht="16.5" x14ac:dyDescent="0.35">
      <c r="A23" s="17">
        <v>9</v>
      </c>
      <c r="B23" s="16" t="s">
        <v>251</v>
      </c>
      <c r="C23" s="16" t="s">
        <v>58</v>
      </c>
      <c r="D23" s="16" t="s">
        <v>78</v>
      </c>
      <c r="E23" s="95">
        <v>8</v>
      </c>
      <c r="F23" s="19">
        <v>6.5</v>
      </c>
      <c r="G23" s="100">
        <f t="shared" si="0"/>
        <v>6.9499999999999993</v>
      </c>
      <c r="H23" s="15" t="str">
        <f t="shared" si="1"/>
        <v>B</v>
      </c>
      <c r="I23" s="20"/>
    </row>
    <row r="24" spans="1:9" ht="16.5" x14ac:dyDescent="0.35">
      <c r="A24" s="17">
        <v>10</v>
      </c>
      <c r="B24" s="16" t="s">
        <v>252</v>
      </c>
      <c r="C24" s="16" t="s">
        <v>54</v>
      </c>
      <c r="D24" s="16" t="s">
        <v>99</v>
      </c>
      <c r="E24" s="95">
        <v>7.5</v>
      </c>
      <c r="F24" s="19">
        <v>7.5</v>
      </c>
      <c r="G24" s="100">
        <f t="shared" si="0"/>
        <v>7.5</v>
      </c>
      <c r="H24" s="15" t="str">
        <f t="shared" si="1"/>
        <v>B</v>
      </c>
      <c r="I24" s="20"/>
    </row>
    <row r="25" spans="1:9" ht="16.5" x14ac:dyDescent="0.35">
      <c r="A25" s="17">
        <v>11</v>
      </c>
      <c r="B25" s="16" t="s">
        <v>253</v>
      </c>
      <c r="C25" s="16" t="s">
        <v>254</v>
      </c>
      <c r="D25" s="16" t="s">
        <v>136</v>
      </c>
      <c r="E25" s="95">
        <v>8</v>
      </c>
      <c r="F25" s="19">
        <v>5.5</v>
      </c>
      <c r="G25" s="100">
        <f t="shared" si="0"/>
        <v>6.25</v>
      </c>
      <c r="H25" s="15" t="str">
        <f t="shared" si="1"/>
        <v>C+</v>
      </c>
      <c r="I25" s="20"/>
    </row>
    <row r="26" spans="1:9" ht="16.5" x14ac:dyDescent="0.35">
      <c r="A26" s="17">
        <v>12</v>
      </c>
      <c r="B26" s="16" t="s">
        <v>255</v>
      </c>
      <c r="C26" s="16" t="s">
        <v>256</v>
      </c>
      <c r="D26" s="16" t="s">
        <v>257</v>
      </c>
      <c r="E26" s="95">
        <v>8</v>
      </c>
      <c r="F26" s="19">
        <v>6</v>
      </c>
      <c r="G26" s="100">
        <f t="shared" si="0"/>
        <v>6.6</v>
      </c>
      <c r="H26" s="15" t="str">
        <f t="shared" si="1"/>
        <v>C+</v>
      </c>
      <c r="I26" s="20"/>
    </row>
    <row r="27" spans="1:9" ht="16.5" x14ac:dyDescent="0.35">
      <c r="A27" s="17">
        <v>13</v>
      </c>
      <c r="B27" s="16" t="s">
        <v>258</v>
      </c>
      <c r="C27" s="16" t="s">
        <v>259</v>
      </c>
      <c r="D27" s="16" t="s">
        <v>260</v>
      </c>
      <c r="E27" s="95">
        <v>8</v>
      </c>
      <c r="F27" s="19">
        <v>5.5</v>
      </c>
      <c r="G27" s="100">
        <f t="shared" si="0"/>
        <v>6.25</v>
      </c>
      <c r="H27" s="15" t="str">
        <f t="shared" si="1"/>
        <v>C+</v>
      </c>
      <c r="I27" s="20"/>
    </row>
    <row r="28" spans="1:9" ht="16.5" x14ac:dyDescent="0.35">
      <c r="A28" s="17">
        <v>14</v>
      </c>
      <c r="B28" s="16" t="s">
        <v>261</v>
      </c>
      <c r="C28" s="16" t="s">
        <v>262</v>
      </c>
      <c r="D28" s="16" t="s">
        <v>81</v>
      </c>
      <c r="E28" s="95">
        <v>8</v>
      </c>
      <c r="F28" s="19">
        <v>7.5</v>
      </c>
      <c r="G28" s="100">
        <f t="shared" si="0"/>
        <v>7.65</v>
      </c>
      <c r="H28" s="15" t="str">
        <f t="shared" si="1"/>
        <v>B</v>
      </c>
      <c r="I28" s="20"/>
    </row>
    <row r="29" spans="1:9" ht="16.5" x14ac:dyDescent="0.35">
      <c r="A29" s="17">
        <v>15</v>
      </c>
      <c r="B29" s="16" t="s">
        <v>263</v>
      </c>
      <c r="C29" s="16" t="s">
        <v>264</v>
      </c>
      <c r="D29" s="16" t="s">
        <v>66</v>
      </c>
      <c r="E29" s="95">
        <v>7</v>
      </c>
      <c r="F29" s="19">
        <v>6.5</v>
      </c>
      <c r="G29" s="100">
        <f t="shared" si="0"/>
        <v>6.65</v>
      </c>
      <c r="H29" s="15" t="str">
        <f t="shared" si="1"/>
        <v>C+</v>
      </c>
      <c r="I29" s="20"/>
    </row>
    <row r="30" spans="1:9" s="78" customFormat="1" ht="16.5" x14ac:dyDescent="0.35">
      <c r="A30" s="27">
        <v>16</v>
      </c>
      <c r="B30" s="28" t="s">
        <v>265</v>
      </c>
      <c r="C30" s="28" t="s">
        <v>266</v>
      </c>
      <c r="D30" s="28" t="s">
        <v>21</v>
      </c>
      <c r="E30" s="96">
        <v>0</v>
      </c>
      <c r="F30" s="29">
        <v>0</v>
      </c>
      <c r="G30" s="101">
        <f t="shared" si="0"/>
        <v>0</v>
      </c>
      <c r="H30" s="30" t="str">
        <f t="shared" si="1"/>
        <v>F</v>
      </c>
      <c r="I30" s="31"/>
    </row>
    <row r="31" spans="1:9" ht="16.5" x14ac:dyDescent="0.35">
      <c r="A31" s="17">
        <v>17</v>
      </c>
      <c r="B31" s="16" t="s">
        <v>267</v>
      </c>
      <c r="C31" s="16" t="s">
        <v>43</v>
      </c>
      <c r="D31" s="16" t="s">
        <v>75</v>
      </c>
      <c r="E31" s="95">
        <v>7</v>
      </c>
      <c r="F31" s="19">
        <v>6</v>
      </c>
      <c r="G31" s="100">
        <f t="shared" si="0"/>
        <v>6.2999999999999989</v>
      </c>
      <c r="H31" s="15" t="str">
        <f t="shared" si="1"/>
        <v>C+</v>
      </c>
      <c r="I31" s="20"/>
    </row>
    <row r="32" spans="1:9" s="78" customFormat="1" ht="16.5" x14ac:dyDescent="0.35">
      <c r="A32" s="27">
        <v>18</v>
      </c>
      <c r="B32" s="28" t="s">
        <v>268</v>
      </c>
      <c r="C32" s="28" t="s">
        <v>269</v>
      </c>
      <c r="D32" s="28" t="s">
        <v>101</v>
      </c>
      <c r="E32" s="96">
        <v>7</v>
      </c>
      <c r="F32" s="29">
        <v>0</v>
      </c>
      <c r="G32" s="101">
        <f t="shared" si="0"/>
        <v>2.1</v>
      </c>
      <c r="H32" s="30" t="str">
        <f t="shared" si="1"/>
        <v>F</v>
      </c>
      <c r="I32" s="31" t="s">
        <v>559</v>
      </c>
    </row>
    <row r="33" spans="1:9" ht="16.5" x14ac:dyDescent="0.35">
      <c r="A33" s="17">
        <v>19</v>
      </c>
      <c r="B33" s="16" t="s">
        <v>270</v>
      </c>
      <c r="C33" s="16" t="s">
        <v>271</v>
      </c>
      <c r="D33" s="16" t="s">
        <v>70</v>
      </c>
      <c r="E33" s="95">
        <v>7.5</v>
      </c>
      <c r="F33" s="19">
        <v>6.5</v>
      </c>
      <c r="G33" s="100">
        <f t="shared" si="0"/>
        <v>6.8</v>
      </c>
      <c r="H33" s="15" t="str">
        <f t="shared" si="1"/>
        <v>C+</v>
      </c>
      <c r="I33" s="20"/>
    </row>
    <row r="34" spans="1:9" ht="16.5" x14ac:dyDescent="0.35">
      <c r="A34" s="17">
        <v>20</v>
      </c>
      <c r="B34" s="16" t="s">
        <v>272</v>
      </c>
      <c r="C34" s="16" t="s">
        <v>273</v>
      </c>
      <c r="D34" s="16" t="s">
        <v>26</v>
      </c>
      <c r="E34" s="95">
        <v>8</v>
      </c>
      <c r="F34" s="19">
        <v>6</v>
      </c>
      <c r="G34" s="100">
        <f t="shared" si="0"/>
        <v>6.6</v>
      </c>
      <c r="H34" s="15" t="str">
        <f t="shared" si="1"/>
        <v>C+</v>
      </c>
      <c r="I34" s="20"/>
    </row>
    <row r="35" spans="1:9" ht="16.5" x14ac:dyDescent="0.35">
      <c r="A35" s="17">
        <v>21</v>
      </c>
      <c r="B35" s="16" t="s">
        <v>274</v>
      </c>
      <c r="C35" s="16" t="s">
        <v>68</v>
      </c>
      <c r="D35" s="16" t="s">
        <v>275</v>
      </c>
      <c r="E35" s="95">
        <v>7</v>
      </c>
      <c r="F35" s="19">
        <v>7</v>
      </c>
      <c r="G35" s="100">
        <f t="shared" si="0"/>
        <v>7</v>
      </c>
      <c r="H35" s="15" t="str">
        <f t="shared" si="1"/>
        <v>B</v>
      </c>
      <c r="I35" s="20"/>
    </row>
    <row r="36" spans="1:9" s="78" customFormat="1" ht="16.5" x14ac:dyDescent="0.35">
      <c r="A36" s="27">
        <v>22</v>
      </c>
      <c r="B36" s="28" t="s">
        <v>276</v>
      </c>
      <c r="C36" s="28" t="s">
        <v>64</v>
      </c>
      <c r="D36" s="28" t="s">
        <v>34</v>
      </c>
      <c r="E36" s="96">
        <v>0</v>
      </c>
      <c r="F36" s="29">
        <v>0</v>
      </c>
      <c r="G36" s="101">
        <f t="shared" si="0"/>
        <v>0</v>
      </c>
      <c r="H36" s="30" t="str">
        <f t="shared" si="1"/>
        <v>F</v>
      </c>
      <c r="I36" s="31"/>
    </row>
    <row r="37" spans="1:9" ht="16.5" x14ac:dyDescent="0.35">
      <c r="A37" s="17">
        <v>23</v>
      </c>
      <c r="B37" s="16" t="s">
        <v>277</v>
      </c>
      <c r="C37" s="16" t="s">
        <v>278</v>
      </c>
      <c r="D37" s="16" t="s">
        <v>30</v>
      </c>
      <c r="E37" s="95">
        <v>8.5</v>
      </c>
      <c r="F37" s="19">
        <v>8</v>
      </c>
      <c r="G37" s="100">
        <f t="shared" si="0"/>
        <v>8.1499999999999986</v>
      </c>
      <c r="H37" s="15" t="str">
        <f t="shared" si="1"/>
        <v>B+</v>
      </c>
      <c r="I37" s="20"/>
    </row>
    <row r="38" spans="1:9" ht="16.5" x14ac:dyDescent="0.35">
      <c r="A38" s="17">
        <v>24</v>
      </c>
      <c r="B38" s="16" t="s">
        <v>279</v>
      </c>
      <c r="C38" s="16" t="s">
        <v>280</v>
      </c>
      <c r="D38" s="16" t="s">
        <v>30</v>
      </c>
      <c r="E38" s="95">
        <v>8.5</v>
      </c>
      <c r="F38" s="19">
        <v>8</v>
      </c>
      <c r="G38" s="100">
        <f t="shared" si="0"/>
        <v>8.1499999999999986</v>
      </c>
      <c r="H38" s="15" t="str">
        <f t="shared" si="1"/>
        <v>B+</v>
      </c>
      <c r="I38" s="20"/>
    </row>
    <row r="39" spans="1:9" ht="16.5" x14ac:dyDescent="0.35">
      <c r="A39" s="17">
        <v>25</v>
      </c>
      <c r="B39" s="16" t="s">
        <v>281</v>
      </c>
      <c r="C39" s="16" t="s">
        <v>282</v>
      </c>
      <c r="D39" s="16" t="s">
        <v>125</v>
      </c>
      <c r="E39" s="95">
        <v>7</v>
      </c>
      <c r="F39" s="19">
        <v>5</v>
      </c>
      <c r="G39" s="100">
        <f t="shared" si="0"/>
        <v>5.6</v>
      </c>
      <c r="H39" s="15" t="str">
        <f t="shared" si="1"/>
        <v>C</v>
      </c>
      <c r="I39" s="20"/>
    </row>
    <row r="40" spans="1:9" ht="16.5" x14ac:dyDescent="0.35">
      <c r="A40" s="17">
        <v>26</v>
      </c>
      <c r="B40" s="16" t="s">
        <v>283</v>
      </c>
      <c r="C40" s="16" t="s">
        <v>58</v>
      </c>
      <c r="D40" s="16" t="s">
        <v>125</v>
      </c>
      <c r="E40" s="95">
        <v>8</v>
      </c>
      <c r="F40" s="19">
        <v>8.5</v>
      </c>
      <c r="G40" s="100">
        <f t="shared" si="0"/>
        <v>8.35</v>
      </c>
      <c r="H40" s="15" t="str">
        <f t="shared" si="1"/>
        <v>B+</v>
      </c>
      <c r="I40" s="20"/>
    </row>
    <row r="41" spans="1:9" ht="16.5" x14ac:dyDescent="0.35">
      <c r="A41" s="17">
        <v>27</v>
      </c>
      <c r="B41" s="16" t="s">
        <v>284</v>
      </c>
      <c r="C41" s="16" t="s">
        <v>285</v>
      </c>
      <c r="D41" s="16" t="s">
        <v>126</v>
      </c>
      <c r="E41" s="95">
        <v>7.5</v>
      </c>
      <c r="F41" s="19">
        <v>5</v>
      </c>
      <c r="G41" s="100">
        <f t="shared" si="0"/>
        <v>5.75</v>
      </c>
      <c r="H41" s="15" t="str">
        <f t="shared" si="1"/>
        <v>C</v>
      </c>
      <c r="I41" s="20"/>
    </row>
    <row r="42" spans="1:9" ht="16.5" x14ac:dyDescent="0.35">
      <c r="A42" s="17">
        <v>28</v>
      </c>
      <c r="B42" s="16" t="s">
        <v>286</v>
      </c>
      <c r="C42" s="16" t="s">
        <v>249</v>
      </c>
      <c r="D42" s="16" t="s">
        <v>134</v>
      </c>
      <c r="E42" s="95">
        <v>7</v>
      </c>
      <c r="F42" s="19">
        <v>6</v>
      </c>
      <c r="G42" s="100">
        <f t="shared" si="0"/>
        <v>6.2999999999999989</v>
      </c>
      <c r="H42" s="15" t="str">
        <f t="shared" si="1"/>
        <v>C+</v>
      </c>
      <c r="I42" s="20"/>
    </row>
    <row r="43" spans="1:9" ht="16.5" x14ac:dyDescent="0.35">
      <c r="A43" s="17">
        <v>29</v>
      </c>
      <c r="B43" s="16" t="s">
        <v>287</v>
      </c>
      <c r="C43" s="16" t="s">
        <v>288</v>
      </c>
      <c r="D43" s="16" t="s">
        <v>45</v>
      </c>
      <c r="E43" s="95">
        <v>8</v>
      </c>
      <c r="F43" s="19">
        <v>8</v>
      </c>
      <c r="G43" s="100">
        <f t="shared" si="0"/>
        <v>8</v>
      </c>
      <c r="H43" s="15" t="str">
        <f t="shared" si="1"/>
        <v>B+</v>
      </c>
      <c r="I43" s="20"/>
    </row>
    <row r="44" spans="1:9" ht="16.5" x14ac:dyDescent="0.35">
      <c r="A44" s="17">
        <v>30</v>
      </c>
      <c r="B44" s="16" t="s">
        <v>289</v>
      </c>
      <c r="C44" s="16" t="s">
        <v>290</v>
      </c>
      <c r="D44" s="16" t="s">
        <v>102</v>
      </c>
      <c r="E44" s="95">
        <v>7.5</v>
      </c>
      <c r="F44" s="19">
        <v>5</v>
      </c>
      <c r="G44" s="100">
        <f t="shared" si="0"/>
        <v>5.75</v>
      </c>
      <c r="H44" s="15" t="str">
        <f t="shared" si="1"/>
        <v>C</v>
      </c>
      <c r="I44" s="20"/>
    </row>
    <row r="45" spans="1:9" ht="16.5" x14ac:dyDescent="0.35">
      <c r="A45" s="17">
        <v>31</v>
      </c>
      <c r="B45" s="16" t="s">
        <v>291</v>
      </c>
      <c r="C45" s="16" t="s">
        <v>292</v>
      </c>
      <c r="D45" s="16" t="s">
        <v>293</v>
      </c>
      <c r="E45" s="95">
        <v>8</v>
      </c>
      <c r="F45" s="19">
        <v>5</v>
      </c>
      <c r="G45" s="100">
        <f t="shared" si="0"/>
        <v>5.9</v>
      </c>
      <c r="H45" s="15" t="str">
        <f t="shared" si="1"/>
        <v>C</v>
      </c>
      <c r="I45" s="20"/>
    </row>
    <row r="46" spans="1:9" ht="16.5" x14ac:dyDescent="0.35">
      <c r="A46" s="17">
        <v>32</v>
      </c>
      <c r="B46" s="16" t="s">
        <v>294</v>
      </c>
      <c r="C46" s="16" t="s">
        <v>133</v>
      </c>
      <c r="D46" s="16" t="s">
        <v>127</v>
      </c>
      <c r="E46" s="95">
        <v>8</v>
      </c>
      <c r="F46" s="19">
        <v>6</v>
      </c>
      <c r="G46" s="100">
        <f t="shared" si="0"/>
        <v>6.6</v>
      </c>
      <c r="H46" s="15" t="str">
        <f t="shared" si="1"/>
        <v>C+</v>
      </c>
      <c r="I46" s="20"/>
    </row>
    <row r="47" spans="1:9" s="78" customFormat="1" ht="16.5" x14ac:dyDescent="0.35">
      <c r="A47" s="27">
        <v>33</v>
      </c>
      <c r="B47" s="28" t="s">
        <v>295</v>
      </c>
      <c r="C47" s="28" t="s">
        <v>296</v>
      </c>
      <c r="D47" s="28" t="s">
        <v>72</v>
      </c>
      <c r="E47" s="96">
        <v>0</v>
      </c>
      <c r="F47" s="29">
        <v>0</v>
      </c>
      <c r="G47" s="101">
        <f t="shared" si="0"/>
        <v>0</v>
      </c>
      <c r="H47" s="30" t="str">
        <f t="shared" si="1"/>
        <v>F</v>
      </c>
      <c r="I47" s="31"/>
    </row>
    <row r="48" spans="1:9" ht="16.5" x14ac:dyDescent="0.35">
      <c r="A48" s="17">
        <v>34</v>
      </c>
      <c r="B48" s="16" t="s">
        <v>297</v>
      </c>
      <c r="C48" s="16" t="s">
        <v>106</v>
      </c>
      <c r="D48" s="16" t="s">
        <v>119</v>
      </c>
      <c r="E48" s="95">
        <v>7</v>
      </c>
      <c r="F48" s="19">
        <v>5.5</v>
      </c>
      <c r="G48" s="100">
        <f t="shared" si="0"/>
        <v>5.9499999999999993</v>
      </c>
      <c r="H48" s="15" t="str">
        <f t="shared" si="1"/>
        <v>C+</v>
      </c>
      <c r="I48" s="20"/>
    </row>
    <row r="49" spans="1:9" s="78" customFormat="1" ht="16.5" x14ac:dyDescent="0.35">
      <c r="A49" s="27">
        <v>35</v>
      </c>
      <c r="B49" s="28" t="s">
        <v>298</v>
      </c>
      <c r="C49" s="28" t="s">
        <v>299</v>
      </c>
      <c r="D49" s="28" t="s">
        <v>60</v>
      </c>
      <c r="E49" s="29">
        <v>8</v>
      </c>
      <c r="F49" s="29">
        <v>0</v>
      </c>
      <c r="G49" s="101">
        <f t="shared" si="0"/>
        <v>2.4</v>
      </c>
      <c r="H49" s="30" t="str">
        <f t="shared" si="1"/>
        <v>F</v>
      </c>
      <c r="I49" s="31"/>
    </row>
    <row r="50" spans="1:9" ht="16.5" x14ac:dyDescent="0.35">
      <c r="A50" s="17">
        <v>36</v>
      </c>
      <c r="B50" s="16" t="s">
        <v>300</v>
      </c>
      <c r="C50" s="16" t="s">
        <v>301</v>
      </c>
      <c r="D50" s="16" t="s">
        <v>120</v>
      </c>
      <c r="E50" s="19">
        <v>7</v>
      </c>
      <c r="F50" s="19">
        <v>5</v>
      </c>
      <c r="G50" s="100">
        <f t="shared" si="0"/>
        <v>5.6</v>
      </c>
      <c r="H50" s="15" t="str">
        <f t="shared" si="1"/>
        <v>C</v>
      </c>
      <c r="I50" s="20"/>
    </row>
    <row r="51" spans="1:9" s="78" customFormat="1" ht="16.5" x14ac:dyDescent="0.35">
      <c r="A51" s="27">
        <v>37</v>
      </c>
      <c r="B51" s="28" t="s">
        <v>302</v>
      </c>
      <c r="C51" s="28" t="s">
        <v>303</v>
      </c>
      <c r="D51" s="28" t="s">
        <v>120</v>
      </c>
      <c r="E51" s="29">
        <v>0</v>
      </c>
      <c r="F51" s="29">
        <v>0</v>
      </c>
      <c r="G51" s="101">
        <f t="shared" si="0"/>
        <v>0</v>
      </c>
      <c r="H51" s="30" t="str">
        <f t="shared" si="1"/>
        <v>F</v>
      </c>
      <c r="I51" s="31"/>
    </row>
    <row r="52" spans="1:9" ht="16.5" x14ac:dyDescent="0.35">
      <c r="A52" s="17">
        <v>38</v>
      </c>
      <c r="B52" s="16" t="s">
        <v>304</v>
      </c>
      <c r="C52" s="16" t="s">
        <v>305</v>
      </c>
      <c r="D52" s="16" t="s">
        <v>63</v>
      </c>
      <c r="E52" s="19">
        <v>8</v>
      </c>
      <c r="F52" s="19">
        <v>8</v>
      </c>
      <c r="G52" s="100">
        <f t="shared" si="0"/>
        <v>8</v>
      </c>
      <c r="H52" s="15" t="str">
        <f t="shared" si="1"/>
        <v>B+</v>
      </c>
      <c r="I52" s="20"/>
    </row>
    <row r="53" spans="1:9" ht="16.5" x14ac:dyDescent="0.35">
      <c r="A53" s="17">
        <v>39</v>
      </c>
      <c r="B53" s="16" t="s">
        <v>306</v>
      </c>
      <c r="C53" s="16" t="s">
        <v>79</v>
      </c>
      <c r="D53" s="16" t="s">
        <v>128</v>
      </c>
      <c r="E53" s="19">
        <v>8</v>
      </c>
      <c r="F53" s="19">
        <v>5</v>
      </c>
      <c r="G53" s="100">
        <f t="shared" si="0"/>
        <v>5.9</v>
      </c>
      <c r="H53" s="15" t="str">
        <f t="shared" si="1"/>
        <v>C</v>
      </c>
      <c r="I53" s="20"/>
    </row>
    <row r="54" spans="1:9" s="78" customFormat="1" ht="16.5" x14ac:dyDescent="0.35">
      <c r="A54" s="27">
        <v>40</v>
      </c>
      <c r="B54" s="28" t="s">
        <v>307</v>
      </c>
      <c r="C54" s="28" t="s">
        <v>198</v>
      </c>
      <c r="D54" s="28" t="s">
        <v>90</v>
      </c>
      <c r="E54" s="29">
        <v>0</v>
      </c>
      <c r="F54" s="29">
        <v>0</v>
      </c>
      <c r="G54" s="101">
        <f t="shared" si="0"/>
        <v>0</v>
      </c>
      <c r="H54" s="30" t="str">
        <f t="shared" si="1"/>
        <v>F</v>
      </c>
      <c r="I54" s="31"/>
    </row>
    <row r="55" spans="1:9" s="78" customFormat="1" ht="16.5" x14ac:dyDescent="0.35">
      <c r="A55" s="27">
        <v>41</v>
      </c>
      <c r="B55" s="28" t="s">
        <v>308</v>
      </c>
      <c r="C55" s="28" t="s">
        <v>309</v>
      </c>
      <c r="D55" s="28" t="s">
        <v>28</v>
      </c>
      <c r="E55" s="29">
        <v>0</v>
      </c>
      <c r="F55" s="29">
        <v>0</v>
      </c>
      <c r="G55" s="101">
        <f t="shared" si="0"/>
        <v>0</v>
      </c>
      <c r="H55" s="30" t="str">
        <f t="shared" si="1"/>
        <v>F</v>
      </c>
      <c r="I55" s="31"/>
    </row>
    <row r="56" spans="1:9" ht="16.5" x14ac:dyDescent="0.35">
      <c r="A56" s="17">
        <v>42</v>
      </c>
      <c r="B56" s="16" t="s">
        <v>310</v>
      </c>
      <c r="C56" s="16" t="s">
        <v>109</v>
      </c>
      <c r="D56" s="16" t="s">
        <v>74</v>
      </c>
      <c r="E56" s="19">
        <v>7.5</v>
      </c>
      <c r="F56" s="19">
        <v>6</v>
      </c>
      <c r="G56" s="100">
        <f t="shared" si="0"/>
        <v>6.4499999999999993</v>
      </c>
      <c r="H56" s="15" t="str">
        <f t="shared" si="1"/>
        <v>C+</v>
      </c>
      <c r="I56" s="20"/>
    </row>
    <row r="57" spans="1:9" ht="16.5" x14ac:dyDescent="0.35">
      <c r="A57" s="17">
        <v>43</v>
      </c>
      <c r="B57" s="16" t="s">
        <v>311</v>
      </c>
      <c r="C57" s="16" t="s">
        <v>177</v>
      </c>
      <c r="D57" s="16" t="s">
        <v>103</v>
      </c>
      <c r="E57" s="19">
        <v>9</v>
      </c>
      <c r="F57" s="19">
        <v>8</v>
      </c>
      <c r="G57" s="100">
        <f t="shared" si="0"/>
        <v>8.2999999999999989</v>
      </c>
      <c r="H57" s="15" t="str">
        <f t="shared" si="1"/>
        <v>B+</v>
      </c>
      <c r="I57" s="20"/>
    </row>
    <row r="58" spans="1:9" ht="16.5" x14ac:dyDescent="0.35">
      <c r="A58" s="17">
        <v>44</v>
      </c>
      <c r="B58" s="16" t="s">
        <v>312</v>
      </c>
      <c r="C58" s="16" t="s">
        <v>313</v>
      </c>
      <c r="D58" s="16" t="s">
        <v>91</v>
      </c>
      <c r="E58" s="19">
        <v>7.5</v>
      </c>
      <c r="F58" s="19">
        <v>6</v>
      </c>
      <c r="G58" s="100">
        <f t="shared" si="0"/>
        <v>6.4499999999999993</v>
      </c>
      <c r="H58" s="15" t="str">
        <f t="shared" si="1"/>
        <v>C+</v>
      </c>
      <c r="I58" s="20"/>
    </row>
    <row r="59" spans="1:9" ht="16.5" x14ac:dyDescent="0.35">
      <c r="A59" s="17">
        <v>45</v>
      </c>
      <c r="B59" s="16" t="s">
        <v>314</v>
      </c>
      <c r="C59" s="16" t="s">
        <v>43</v>
      </c>
      <c r="D59" s="16" t="s">
        <v>48</v>
      </c>
      <c r="E59" s="19">
        <v>7.5</v>
      </c>
      <c r="F59" s="19">
        <v>7</v>
      </c>
      <c r="G59" s="100">
        <f t="shared" si="0"/>
        <v>7.1499999999999995</v>
      </c>
      <c r="H59" s="15" t="str">
        <f t="shared" si="1"/>
        <v>B</v>
      </c>
      <c r="I59" s="20"/>
    </row>
    <row r="60" spans="1:9" ht="16.5" x14ac:dyDescent="0.35">
      <c r="A60" s="17">
        <v>46</v>
      </c>
      <c r="B60" s="16" t="s">
        <v>315</v>
      </c>
      <c r="C60" s="16" t="s">
        <v>138</v>
      </c>
      <c r="D60" s="16" t="s">
        <v>111</v>
      </c>
      <c r="E60" s="19">
        <v>8.5</v>
      </c>
      <c r="F60" s="19">
        <v>8</v>
      </c>
      <c r="G60" s="100">
        <f t="shared" si="0"/>
        <v>8.1499999999999986</v>
      </c>
      <c r="H60" s="15" t="str">
        <f t="shared" si="1"/>
        <v>B+</v>
      </c>
      <c r="I60" s="20"/>
    </row>
    <row r="61" spans="1:9" ht="16.5" x14ac:dyDescent="0.35">
      <c r="A61" s="17">
        <v>47</v>
      </c>
      <c r="B61" s="16" t="s">
        <v>316</v>
      </c>
      <c r="C61" s="16" t="s">
        <v>317</v>
      </c>
      <c r="D61" s="16" t="s">
        <v>94</v>
      </c>
      <c r="E61" s="19">
        <v>7</v>
      </c>
      <c r="F61" s="19">
        <v>6.5</v>
      </c>
      <c r="G61" s="100">
        <f t="shared" si="0"/>
        <v>6.65</v>
      </c>
      <c r="H61" s="15" t="str">
        <f t="shared" si="1"/>
        <v>C+</v>
      </c>
      <c r="I61" s="20"/>
    </row>
    <row r="62" spans="1:9" ht="16.5" x14ac:dyDescent="0.35">
      <c r="A62" s="17">
        <v>48</v>
      </c>
      <c r="B62" s="89" t="s">
        <v>557</v>
      </c>
      <c r="C62" s="84" t="s">
        <v>556</v>
      </c>
      <c r="D62" s="84" t="s">
        <v>20</v>
      </c>
      <c r="E62" s="19">
        <v>8</v>
      </c>
      <c r="F62" s="19">
        <v>8</v>
      </c>
      <c r="G62" s="100">
        <f t="shared" si="0"/>
        <v>8</v>
      </c>
      <c r="H62" s="15" t="str">
        <f t="shared" si="1"/>
        <v>B+</v>
      </c>
      <c r="I62" s="20" t="s">
        <v>417</v>
      </c>
    </row>
    <row r="63" spans="1:9" ht="15.5" x14ac:dyDescent="0.35">
      <c r="A63" s="1"/>
      <c r="B63" s="1"/>
      <c r="C63" s="1"/>
      <c r="D63" s="1"/>
      <c r="E63" s="91"/>
      <c r="F63" s="1"/>
      <c r="G63" s="1"/>
      <c r="H63" s="1"/>
      <c r="I63" s="1"/>
    </row>
    <row r="64" spans="1:9" ht="15.5" x14ac:dyDescent="0.35">
      <c r="A64" s="7" t="str">
        <f>"Cộng danh sách gồm "</f>
        <v xml:space="preserve">Cộng danh sách gồm </v>
      </c>
      <c r="B64" s="7"/>
      <c r="C64" s="7"/>
      <c r="D64" s="8">
        <f>COUNTA(H15:H62)</f>
        <v>48</v>
      </c>
      <c r="E64" s="110">
        <v>1</v>
      </c>
      <c r="F64" s="10"/>
      <c r="G64" s="1"/>
      <c r="H64" s="1"/>
      <c r="I64" s="1"/>
    </row>
    <row r="65" spans="1:9" ht="15.5" x14ac:dyDescent="0.35">
      <c r="A65" s="127" t="s">
        <v>17</v>
      </c>
      <c r="B65" s="127"/>
      <c r="C65" s="127"/>
      <c r="D65" s="11">
        <f>COUNTIF(G15:G62,"&gt;=5")</f>
        <v>39</v>
      </c>
      <c r="E65" s="111">
        <f>D65/D64</f>
        <v>0.8125</v>
      </c>
      <c r="F65" s="13"/>
      <c r="G65" s="1"/>
      <c r="H65" s="1"/>
      <c r="I65" s="1"/>
    </row>
    <row r="66" spans="1:9" ht="15.5" x14ac:dyDescent="0.35">
      <c r="A66" s="127" t="s">
        <v>18</v>
      </c>
      <c r="B66" s="127"/>
      <c r="C66" s="127"/>
      <c r="D66" s="11">
        <f>COUNTIF(G15:G62,"&lt;5")</f>
        <v>9</v>
      </c>
      <c r="E66" s="111">
        <f>D66/D64</f>
        <v>0.1875</v>
      </c>
      <c r="F66" s="13"/>
      <c r="G66" s="1"/>
      <c r="H66" s="1"/>
      <c r="I66" s="1"/>
    </row>
    <row r="67" spans="1:9" ht="15.5" x14ac:dyDescent="0.35">
      <c r="A67" s="14"/>
      <c r="B67" s="14"/>
      <c r="C67" s="3"/>
      <c r="D67" s="14"/>
      <c r="E67" s="97"/>
      <c r="F67" s="1"/>
      <c r="G67" s="1"/>
      <c r="H67" s="1"/>
      <c r="I67" s="1"/>
    </row>
    <row r="68" spans="1:9" ht="15.5" x14ac:dyDescent="0.35">
      <c r="A68" s="1"/>
      <c r="B68" s="1"/>
      <c r="C68" s="1"/>
      <c r="D68" s="1"/>
      <c r="E68" s="128" t="str">
        <f ca="1">"TP. Hồ Chí Minh, ngày "&amp;  DAY(NOW())&amp;" tháng " &amp;MONTH(NOW())&amp;" năm "&amp;YEAR(NOW())</f>
        <v>TP. Hồ Chí Minh, ngày 15 tháng 11 năm 2021</v>
      </c>
      <c r="F68" s="128"/>
      <c r="G68" s="128"/>
      <c r="H68" s="128"/>
      <c r="I68" s="128"/>
    </row>
    <row r="69" spans="1:9" ht="15.5" x14ac:dyDescent="0.35">
      <c r="A69" s="113" t="s">
        <v>561</v>
      </c>
      <c r="B69" s="113"/>
      <c r="C69" s="113"/>
      <c r="D69" s="1"/>
      <c r="E69" s="113" t="s">
        <v>19</v>
      </c>
      <c r="F69" s="113"/>
      <c r="G69" s="113"/>
      <c r="H69" s="113"/>
      <c r="I69" s="113"/>
    </row>
    <row r="74" spans="1:9" ht="15.5" x14ac:dyDescent="0.35">
      <c r="B74" s="132" t="s">
        <v>558</v>
      </c>
      <c r="C74" s="132"/>
      <c r="G74" s="90" t="s">
        <v>558</v>
      </c>
    </row>
  </sheetData>
  <protectedRanges>
    <protectedRange sqref="I15:I62" name="Range4"/>
    <protectedRange sqref="B15:F62" name="Range3"/>
    <protectedRange sqref="A4" name="Range1"/>
    <protectedRange sqref="E13:F13" name="Range6"/>
    <protectedRange sqref="C9 G9" name="Range2_1"/>
    <protectedRange sqref="C8 G8" name="Range2_1_1"/>
    <protectedRange sqref="C10" name="Range2_1_2"/>
  </protectedRanges>
  <mergeCells count="24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B74:C74"/>
    <mergeCell ref="A69:C69"/>
    <mergeCell ref="E69:I69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13" priority="2" stopIfTrue="1" operator="equal">
      <formula>"F"</formula>
    </cfRule>
  </conditionalFormatting>
  <conditionalFormatting sqref="G15:G62">
    <cfRule type="expression" dxfId="12" priority="1" stopIfTrue="1">
      <formula>MAX(#REF!)&lt;4</formula>
    </cfRule>
  </conditionalFormatting>
  <pageMargins left="0.17708333333333334" right="0.27083333333333331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8"/>
  <sheetViews>
    <sheetView view="pageLayout" topLeftCell="A67" zoomScaleNormal="100" workbookViewId="0">
      <selection activeCell="E72" sqref="E72:I72"/>
    </sheetView>
  </sheetViews>
  <sheetFormatPr defaultRowHeight="14.5" x14ac:dyDescent="0.35"/>
  <cols>
    <col min="1" max="1" width="5.54296875" customWidth="1"/>
    <col min="2" max="2" width="14.1796875" customWidth="1"/>
    <col min="3" max="3" width="19.7265625" customWidth="1"/>
    <col min="5" max="5" width="8.7265625" style="98"/>
    <col min="8" max="8" width="6.54296875" customWidth="1"/>
    <col min="9" max="9" width="12.1796875" customWidth="1"/>
  </cols>
  <sheetData>
    <row r="1" spans="1:9" ht="15.5" x14ac:dyDescent="0.35">
      <c r="A1" s="113" t="s">
        <v>0</v>
      </c>
      <c r="B1" s="113"/>
      <c r="C1" s="113"/>
      <c r="D1" s="113"/>
      <c r="E1" s="113" t="s">
        <v>1</v>
      </c>
      <c r="F1" s="113"/>
      <c r="G1" s="113"/>
      <c r="H1" s="113"/>
      <c r="I1" s="113"/>
    </row>
    <row r="2" spans="1:9" ht="15.5" x14ac:dyDescent="0.35">
      <c r="A2" s="113" t="s">
        <v>2</v>
      </c>
      <c r="B2" s="113"/>
      <c r="C2" s="113"/>
      <c r="D2" s="113"/>
      <c r="E2" s="131" t="s">
        <v>3</v>
      </c>
      <c r="F2" s="131"/>
      <c r="G2" s="131"/>
      <c r="H2" s="131"/>
      <c r="I2" s="131"/>
    </row>
    <row r="3" spans="1:9" ht="15.5" x14ac:dyDescent="0.35">
      <c r="A3" s="113" t="s">
        <v>4</v>
      </c>
      <c r="B3" s="113"/>
      <c r="C3" s="113"/>
      <c r="D3" s="113"/>
      <c r="E3" s="91"/>
      <c r="F3" s="1"/>
      <c r="G3" s="1"/>
      <c r="H3" s="1"/>
      <c r="I3" s="1"/>
    </row>
    <row r="4" spans="1:9" ht="15.5" x14ac:dyDescent="0.35">
      <c r="A4" s="113" t="s">
        <v>24</v>
      </c>
      <c r="B4" s="113"/>
      <c r="C4" s="113"/>
      <c r="D4" s="113"/>
      <c r="E4" s="91"/>
      <c r="F4" s="1"/>
      <c r="G4" s="1"/>
      <c r="H4" s="1"/>
      <c r="I4" s="1"/>
    </row>
    <row r="5" spans="1:9" ht="15.5" x14ac:dyDescent="0.35">
      <c r="A5" s="24"/>
      <c r="B5" s="24"/>
      <c r="C5" s="24"/>
      <c r="D5" s="24"/>
      <c r="E5" s="91"/>
      <c r="F5" s="1"/>
      <c r="G5" s="1"/>
      <c r="H5" s="1"/>
      <c r="I5" s="1"/>
    </row>
    <row r="6" spans="1:9" ht="19" x14ac:dyDescent="0.4">
      <c r="A6" s="129" t="s">
        <v>560</v>
      </c>
      <c r="B6" s="129"/>
      <c r="C6" s="129"/>
      <c r="D6" s="129"/>
      <c r="E6" s="129"/>
      <c r="F6" s="129"/>
      <c r="G6" s="129"/>
      <c r="H6" s="129"/>
      <c r="I6" s="129"/>
    </row>
    <row r="7" spans="1:9" ht="15.5" x14ac:dyDescent="0.35">
      <c r="A7" s="24"/>
      <c r="B7" s="24"/>
      <c r="C7" s="24"/>
      <c r="D7" s="24"/>
      <c r="E7" s="92"/>
      <c r="F7" s="24"/>
      <c r="G7" s="24"/>
      <c r="H7" s="24"/>
      <c r="I7" s="24"/>
    </row>
    <row r="8" spans="1:9" ht="15.5" x14ac:dyDescent="0.35">
      <c r="A8" s="130" t="s">
        <v>5</v>
      </c>
      <c r="B8" s="130"/>
      <c r="C8" s="130" t="s">
        <v>409</v>
      </c>
      <c r="D8" s="130"/>
      <c r="E8" s="93" t="s">
        <v>410</v>
      </c>
      <c r="F8" s="14"/>
      <c r="G8" s="1"/>
      <c r="H8" s="1"/>
      <c r="I8" s="2"/>
    </row>
    <row r="9" spans="1:9" ht="15.5" x14ac:dyDescent="0.35">
      <c r="A9" s="130" t="s">
        <v>6</v>
      </c>
      <c r="B9" s="130"/>
      <c r="C9" s="130" t="s">
        <v>416</v>
      </c>
      <c r="D9" s="130"/>
      <c r="E9" s="130" t="s">
        <v>7</v>
      </c>
      <c r="F9" s="130"/>
      <c r="G9" s="26" t="s">
        <v>411</v>
      </c>
      <c r="H9" s="1"/>
      <c r="I9" s="2"/>
    </row>
    <row r="10" spans="1:9" ht="15.5" x14ac:dyDescent="0.35">
      <c r="A10" s="14" t="s">
        <v>563</v>
      </c>
      <c r="B10" s="14"/>
      <c r="C10" s="14"/>
      <c r="D10" s="14"/>
      <c r="E10" s="93" t="s">
        <v>25</v>
      </c>
      <c r="F10" s="3"/>
      <c r="G10" s="26" t="s">
        <v>412</v>
      </c>
      <c r="H10" s="1"/>
      <c r="I10" s="1"/>
    </row>
    <row r="11" spans="1:9" ht="15.5" x14ac:dyDescent="0.35">
      <c r="A11" s="1"/>
      <c r="B11" s="1"/>
      <c r="C11" s="1"/>
      <c r="D11" s="1"/>
      <c r="E11" s="91"/>
      <c r="F11" s="1"/>
      <c r="G11" s="1"/>
      <c r="H11" s="1"/>
      <c r="I11" s="1"/>
    </row>
    <row r="12" spans="1:9" ht="45" x14ac:dyDescent="0.35">
      <c r="A12" s="114" t="s">
        <v>8</v>
      </c>
      <c r="B12" s="116" t="s">
        <v>9</v>
      </c>
      <c r="C12" s="118" t="s">
        <v>10</v>
      </c>
      <c r="D12" s="119"/>
      <c r="E12" s="94" t="s">
        <v>11</v>
      </c>
      <c r="F12" s="4" t="s">
        <v>12</v>
      </c>
      <c r="G12" s="122" t="s">
        <v>13</v>
      </c>
      <c r="H12" s="123"/>
      <c r="I12" s="124" t="s">
        <v>14</v>
      </c>
    </row>
    <row r="13" spans="1:9" ht="15" x14ac:dyDescent="0.35">
      <c r="A13" s="115"/>
      <c r="B13" s="117"/>
      <c r="C13" s="120"/>
      <c r="D13" s="121"/>
      <c r="E13" s="105">
        <v>0.3</v>
      </c>
      <c r="F13" s="5">
        <v>0.7</v>
      </c>
      <c r="G13" s="6" t="s">
        <v>15</v>
      </c>
      <c r="H13" s="6" t="s">
        <v>16</v>
      </c>
      <c r="I13" s="125"/>
    </row>
    <row r="14" spans="1:9" ht="15" x14ac:dyDescent="0.35">
      <c r="A14" s="25">
        <v>1</v>
      </c>
      <c r="B14" s="25">
        <v>2</v>
      </c>
      <c r="C14" s="126">
        <v>3</v>
      </c>
      <c r="D14" s="126"/>
      <c r="E14" s="108">
        <v>4</v>
      </c>
      <c r="F14" s="25">
        <v>5</v>
      </c>
      <c r="G14" s="25">
        <v>6</v>
      </c>
      <c r="H14" s="25">
        <v>7</v>
      </c>
      <c r="I14" s="6">
        <v>8</v>
      </c>
    </row>
    <row r="15" spans="1:9" ht="16.5" x14ac:dyDescent="0.35">
      <c r="A15" s="17">
        <v>1</v>
      </c>
      <c r="B15" s="16" t="s">
        <v>318</v>
      </c>
      <c r="C15" s="16" t="s">
        <v>319</v>
      </c>
      <c r="D15" s="16" t="s">
        <v>20</v>
      </c>
      <c r="E15" s="95">
        <v>7.5</v>
      </c>
      <c r="F15" s="19">
        <v>6</v>
      </c>
      <c r="G15" s="100">
        <f>E15*$E$13+F15*$F$13</f>
        <v>6.4499999999999993</v>
      </c>
      <c r="H15" s="15" t="str">
        <f>IF(G15&lt;4,"F",IF(G15&lt;=4.9,"D",IF(G15&lt;=5.4,"D+",IF(G15&lt;=5.9,"C",IF(G15&lt;=6.9,"C+",IF(G15&lt;=7.9,"B",IF(G15&lt;=8.4,"B+","A")))))))</f>
        <v>C+</v>
      </c>
      <c r="I15" s="20"/>
    </row>
    <row r="16" spans="1:9" ht="16.5" x14ac:dyDescent="0.35">
      <c r="A16" s="17">
        <v>2</v>
      </c>
      <c r="B16" s="16" t="s">
        <v>320</v>
      </c>
      <c r="C16" s="16" t="s">
        <v>84</v>
      </c>
      <c r="D16" s="16" t="s">
        <v>20</v>
      </c>
      <c r="E16" s="95">
        <v>8</v>
      </c>
      <c r="F16" s="19">
        <v>8</v>
      </c>
      <c r="G16" s="100">
        <f t="shared" ref="G16:G67" si="0">E16*$E$13+F16*$F$13</f>
        <v>8</v>
      </c>
      <c r="H16" s="15" t="str">
        <f t="shared" ref="H16:H67" si="1">IF(G16&lt;4,"F",IF(G16&lt;=4.9,"D",IF(G16&lt;=5.4,"D+",IF(G16&lt;=5.9,"C",IF(G16&lt;=6.9,"C+",IF(G16&lt;=7.9,"B",IF(G16&lt;=8.4,"B+","A")))))))</f>
        <v>B+</v>
      </c>
      <c r="I16" s="20"/>
    </row>
    <row r="17" spans="1:9" s="78" customFormat="1" ht="16.5" x14ac:dyDescent="0.35">
      <c r="A17" s="27">
        <v>3</v>
      </c>
      <c r="B17" s="28" t="s">
        <v>321</v>
      </c>
      <c r="C17" s="28" t="s">
        <v>322</v>
      </c>
      <c r="D17" s="28" t="s">
        <v>20</v>
      </c>
      <c r="E17" s="96">
        <v>0</v>
      </c>
      <c r="F17" s="29">
        <v>0</v>
      </c>
      <c r="G17" s="101">
        <f t="shared" si="0"/>
        <v>0</v>
      </c>
      <c r="H17" s="30" t="str">
        <f t="shared" si="1"/>
        <v>F</v>
      </c>
      <c r="I17" s="31"/>
    </row>
    <row r="18" spans="1:9" s="83" customFormat="1" ht="16.5" x14ac:dyDescent="0.35">
      <c r="A18" s="79">
        <v>4</v>
      </c>
      <c r="B18" s="80" t="s">
        <v>323</v>
      </c>
      <c r="C18" s="80" t="s">
        <v>109</v>
      </c>
      <c r="D18" s="80" t="s">
        <v>324</v>
      </c>
      <c r="E18" s="104">
        <v>7</v>
      </c>
      <c r="F18" s="81">
        <v>6</v>
      </c>
      <c r="G18" s="109">
        <f t="shared" si="0"/>
        <v>6.2999999999999989</v>
      </c>
      <c r="H18" s="82" t="str">
        <f t="shared" si="1"/>
        <v>C+</v>
      </c>
      <c r="I18" s="31"/>
    </row>
    <row r="19" spans="1:9" s="78" customFormat="1" ht="16.5" x14ac:dyDescent="0.35">
      <c r="A19" s="27">
        <v>5</v>
      </c>
      <c r="B19" s="28" t="s">
        <v>325</v>
      </c>
      <c r="C19" s="28" t="s">
        <v>65</v>
      </c>
      <c r="D19" s="28" t="s">
        <v>97</v>
      </c>
      <c r="E19" s="96">
        <v>0</v>
      </c>
      <c r="F19" s="29">
        <v>0</v>
      </c>
      <c r="G19" s="101">
        <f t="shared" si="0"/>
        <v>0</v>
      </c>
      <c r="H19" s="30" t="str">
        <f t="shared" si="1"/>
        <v>F</v>
      </c>
      <c r="I19" s="31"/>
    </row>
    <row r="20" spans="1:9" ht="16.5" x14ac:dyDescent="0.35">
      <c r="A20" s="17">
        <v>6</v>
      </c>
      <c r="B20" s="16" t="s">
        <v>326</v>
      </c>
      <c r="C20" s="16" t="s">
        <v>327</v>
      </c>
      <c r="D20" s="16" t="s">
        <v>78</v>
      </c>
      <c r="E20" s="95">
        <v>7</v>
      </c>
      <c r="F20" s="19">
        <v>7</v>
      </c>
      <c r="G20" s="100">
        <f t="shared" si="0"/>
        <v>7</v>
      </c>
      <c r="H20" s="15" t="str">
        <f t="shared" si="1"/>
        <v>B</v>
      </c>
      <c r="I20" s="20"/>
    </row>
    <row r="21" spans="1:9" ht="16.5" x14ac:dyDescent="0.35">
      <c r="A21" s="17">
        <v>7</v>
      </c>
      <c r="B21" s="16" t="s">
        <v>328</v>
      </c>
      <c r="C21" s="16" t="s">
        <v>329</v>
      </c>
      <c r="D21" s="16" t="s">
        <v>98</v>
      </c>
      <c r="E21" s="95">
        <v>7.5</v>
      </c>
      <c r="F21" s="19">
        <v>7</v>
      </c>
      <c r="G21" s="100">
        <f t="shared" si="0"/>
        <v>7.1499999999999995</v>
      </c>
      <c r="H21" s="15" t="str">
        <f t="shared" si="1"/>
        <v>B</v>
      </c>
      <c r="I21" s="20"/>
    </row>
    <row r="22" spans="1:9" ht="16.5" x14ac:dyDescent="0.35">
      <c r="A22" s="17">
        <v>8</v>
      </c>
      <c r="B22" s="16" t="s">
        <v>330</v>
      </c>
      <c r="C22" s="16" t="s">
        <v>331</v>
      </c>
      <c r="D22" s="16" t="s">
        <v>41</v>
      </c>
      <c r="E22" s="95">
        <v>8.5</v>
      </c>
      <c r="F22" s="19">
        <v>8</v>
      </c>
      <c r="G22" s="100">
        <f t="shared" si="0"/>
        <v>8.1499999999999986</v>
      </c>
      <c r="H22" s="15" t="str">
        <f t="shared" si="1"/>
        <v>B+</v>
      </c>
      <c r="I22" s="20"/>
    </row>
    <row r="23" spans="1:9" ht="16.5" x14ac:dyDescent="0.35">
      <c r="A23" s="17">
        <v>9</v>
      </c>
      <c r="B23" s="16" t="s">
        <v>332</v>
      </c>
      <c r="C23" s="16" t="s">
        <v>264</v>
      </c>
      <c r="D23" s="16" t="s">
        <v>99</v>
      </c>
      <c r="E23" s="95">
        <v>8</v>
      </c>
      <c r="F23" s="19">
        <v>7.5</v>
      </c>
      <c r="G23" s="100">
        <f t="shared" si="0"/>
        <v>7.65</v>
      </c>
      <c r="H23" s="15" t="str">
        <f t="shared" si="1"/>
        <v>B</v>
      </c>
      <c r="I23" s="20"/>
    </row>
    <row r="24" spans="1:9" ht="16.5" x14ac:dyDescent="0.35">
      <c r="A24" s="17">
        <v>10</v>
      </c>
      <c r="B24" s="16" t="s">
        <v>333</v>
      </c>
      <c r="C24" s="16" t="s">
        <v>334</v>
      </c>
      <c r="D24" s="16" t="s">
        <v>37</v>
      </c>
      <c r="E24" s="95">
        <v>7.5</v>
      </c>
      <c r="F24" s="19">
        <v>6.5</v>
      </c>
      <c r="G24" s="100">
        <f t="shared" si="0"/>
        <v>6.8</v>
      </c>
      <c r="H24" s="15" t="str">
        <f t="shared" si="1"/>
        <v>C+</v>
      </c>
      <c r="I24" s="20"/>
    </row>
    <row r="25" spans="1:9" s="85" customFormat="1" ht="16.5" x14ac:dyDescent="0.35">
      <c r="A25" s="17">
        <v>11</v>
      </c>
      <c r="B25" s="84" t="s">
        <v>335</v>
      </c>
      <c r="C25" s="84" t="s">
        <v>336</v>
      </c>
      <c r="D25" s="84" t="s">
        <v>52</v>
      </c>
      <c r="E25" s="95">
        <v>7</v>
      </c>
      <c r="F25" s="19">
        <v>7</v>
      </c>
      <c r="G25" s="100">
        <f t="shared" si="0"/>
        <v>7</v>
      </c>
      <c r="H25" s="15" t="str">
        <f t="shared" si="1"/>
        <v>B</v>
      </c>
      <c r="I25" s="20" t="s">
        <v>562</v>
      </c>
    </row>
    <row r="26" spans="1:9" ht="16.5" x14ac:dyDescent="0.35">
      <c r="A26" s="17">
        <v>12</v>
      </c>
      <c r="B26" s="16" t="s">
        <v>337</v>
      </c>
      <c r="C26" s="16" t="s">
        <v>338</v>
      </c>
      <c r="D26" s="16" t="s">
        <v>82</v>
      </c>
      <c r="E26" s="95">
        <v>8</v>
      </c>
      <c r="F26" s="19">
        <v>5</v>
      </c>
      <c r="G26" s="100">
        <f t="shared" si="0"/>
        <v>5.9</v>
      </c>
      <c r="H26" s="15" t="str">
        <f t="shared" si="1"/>
        <v>C</v>
      </c>
      <c r="I26" s="20"/>
    </row>
    <row r="27" spans="1:9" ht="16.5" x14ac:dyDescent="0.35">
      <c r="A27" s="17">
        <v>13</v>
      </c>
      <c r="B27" s="16" t="s">
        <v>339</v>
      </c>
      <c r="C27" s="16" t="s">
        <v>340</v>
      </c>
      <c r="D27" s="16" t="s">
        <v>113</v>
      </c>
      <c r="E27" s="19">
        <v>8</v>
      </c>
      <c r="F27" s="19">
        <v>8</v>
      </c>
      <c r="G27" s="100">
        <f t="shared" si="0"/>
        <v>8</v>
      </c>
      <c r="H27" s="15" t="str">
        <f t="shared" si="1"/>
        <v>B+</v>
      </c>
      <c r="I27" s="20"/>
    </row>
    <row r="28" spans="1:9" ht="16.5" x14ac:dyDescent="0.35">
      <c r="A28" s="17">
        <v>14</v>
      </c>
      <c r="B28" s="16" t="s">
        <v>341</v>
      </c>
      <c r="C28" s="16" t="s">
        <v>342</v>
      </c>
      <c r="D28" s="16" t="s">
        <v>157</v>
      </c>
      <c r="E28" s="95">
        <v>8.5</v>
      </c>
      <c r="F28" s="19">
        <v>6.5</v>
      </c>
      <c r="G28" s="100">
        <f t="shared" si="0"/>
        <v>7.1</v>
      </c>
      <c r="H28" s="15" t="str">
        <f t="shared" si="1"/>
        <v>B</v>
      </c>
      <c r="I28" s="20"/>
    </row>
    <row r="29" spans="1:9" ht="16.5" x14ac:dyDescent="0.35">
      <c r="A29" s="17">
        <v>15</v>
      </c>
      <c r="B29" s="16" t="s">
        <v>343</v>
      </c>
      <c r="C29" s="16" t="s">
        <v>344</v>
      </c>
      <c r="D29" s="16" t="s">
        <v>162</v>
      </c>
      <c r="E29" s="95">
        <v>7</v>
      </c>
      <c r="F29" s="19">
        <v>6.5</v>
      </c>
      <c r="G29" s="100">
        <f t="shared" si="0"/>
        <v>6.65</v>
      </c>
      <c r="H29" s="15" t="str">
        <f t="shared" si="1"/>
        <v>C+</v>
      </c>
      <c r="I29" s="20"/>
    </row>
    <row r="30" spans="1:9" ht="16.5" x14ac:dyDescent="0.35">
      <c r="A30" s="17">
        <v>16</v>
      </c>
      <c r="B30" s="16" t="s">
        <v>345</v>
      </c>
      <c r="C30" s="16" t="s">
        <v>67</v>
      </c>
      <c r="D30" s="16" t="s">
        <v>75</v>
      </c>
      <c r="E30" s="95">
        <v>7</v>
      </c>
      <c r="F30" s="19">
        <v>6</v>
      </c>
      <c r="G30" s="100">
        <f t="shared" si="0"/>
        <v>6.2999999999999989</v>
      </c>
      <c r="H30" s="15" t="str">
        <f t="shared" si="1"/>
        <v>C+</v>
      </c>
      <c r="I30" s="20"/>
    </row>
    <row r="31" spans="1:9" ht="16.5" x14ac:dyDescent="0.35">
      <c r="A31" s="17">
        <v>17</v>
      </c>
      <c r="B31" s="16" t="s">
        <v>346</v>
      </c>
      <c r="C31" s="16" t="s">
        <v>36</v>
      </c>
      <c r="D31" s="16" t="s">
        <v>347</v>
      </c>
      <c r="E31" s="19">
        <v>8</v>
      </c>
      <c r="F31" s="19">
        <v>7</v>
      </c>
      <c r="G31" s="100">
        <f t="shared" si="0"/>
        <v>7.2999999999999989</v>
      </c>
      <c r="H31" s="15" t="str">
        <f t="shared" si="1"/>
        <v>B</v>
      </c>
      <c r="I31" s="20"/>
    </row>
    <row r="32" spans="1:9" ht="16.5" x14ac:dyDescent="0.35">
      <c r="A32" s="17">
        <v>18</v>
      </c>
      <c r="B32" s="16" t="s">
        <v>348</v>
      </c>
      <c r="C32" s="16" t="s">
        <v>135</v>
      </c>
      <c r="D32" s="16" t="s">
        <v>22</v>
      </c>
      <c r="E32" s="95">
        <v>8</v>
      </c>
      <c r="F32" s="19">
        <v>7.5</v>
      </c>
      <c r="G32" s="100">
        <f t="shared" si="0"/>
        <v>7.65</v>
      </c>
      <c r="H32" s="15" t="str">
        <f t="shared" si="1"/>
        <v>B</v>
      </c>
      <c r="I32" s="20"/>
    </row>
    <row r="33" spans="1:9" ht="16.5" x14ac:dyDescent="0.35">
      <c r="A33" s="17">
        <v>19</v>
      </c>
      <c r="B33" s="16" t="s">
        <v>349</v>
      </c>
      <c r="C33" s="16" t="s">
        <v>350</v>
      </c>
      <c r="D33" s="16" t="s">
        <v>22</v>
      </c>
      <c r="E33" s="19">
        <v>8</v>
      </c>
      <c r="F33" s="19">
        <v>5</v>
      </c>
      <c r="G33" s="100">
        <f t="shared" si="0"/>
        <v>5.9</v>
      </c>
      <c r="H33" s="15" t="str">
        <f t="shared" si="1"/>
        <v>C</v>
      </c>
      <c r="I33" s="20"/>
    </row>
    <row r="34" spans="1:9" ht="16.5" x14ac:dyDescent="0.35">
      <c r="A34" s="17">
        <v>20</v>
      </c>
      <c r="B34" s="16" t="s">
        <v>351</v>
      </c>
      <c r="C34" s="16" t="s">
        <v>352</v>
      </c>
      <c r="D34" s="16" t="s">
        <v>83</v>
      </c>
      <c r="E34" s="95">
        <v>7.5</v>
      </c>
      <c r="F34" s="19">
        <v>7.5</v>
      </c>
      <c r="G34" s="100">
        <f t="shared" si="0"/>
        <v>7.5</v>
      </c>
      <c r="H34" s="15" t="str">
        <f t="shared" si="1"/>
        <v>B</v>
      </c>
      <c r="I34" s="20"/>
    </row>
    <row r="35" spans="1:9" ht="16.5" x14ac:dyDescent="0.35">
      <c r="A35" s="17">
        <v>21</v>
      </c>
      <c r="B35" s="16" t="s">
        <v>353</v>
      </c>
      <c r="C35" s="16" t="s">
        <v>38</v>
      </c>
      <c r="D35" s="16" t="s">
        <v>354</v>
      </c>
      <c r="E35" s="95">
        <v>7</v>
      </c>
      <c r="F35" s="19">
        <v>7.5</v>
      </c>
      <c r="G35" s="100">
        <f t="shared" si="0"/>
        <v>7.35</v>
      </c>
      <c r="H35" s="15" t="str">
        <f t="shared" si="1"/>
        <v>B</v>
      </c>
      <c r="I35" s="20"/>
    </row>
    <row r="36" spans="1:9" ht="16.5" x14ac:dyDescent="0.35">
      <c r="A36" s="17">
        <v>22</v>
      </c>
      <c r="B36" s="16" t="s">
        <v>355</v>
      </c>
      <c r="C36" s="16" t="s">
        <v>356</v>
      </c>
      <c r="D36" s="16" t="s">
        <v>26</v>
      </c>
      <c r="E36" s="95">
        <v>8.5</v>
      </c>
      <c r="F36" s="19">
        <v>7.5</v>
      </c>
      <c r="G36" s="100">
        <f t="shared" si="0"/>
        <v>7.8</v>
      </c>
      <c r="H36" s="15" t="str">
        <f t="shared" si="1"/>
        <v>B</v>
      </c>
      <c r="I36" s="20"/>
    </row>
    <row r="37" spans="1:9" ht="16.5" x14ac:dyDescent="0.35">
      <c r="A37" s="17">
        <v>23</v>
      </c>
      <c r="B37" s="16" t="s">
        <v>357</v>
      </c>
      <c r="C37" s="16" t="s">
        <v>358</v>
      </c>
      <c r="D37" s="16" t="s">
        <v>30</v>
      </c>
      <c r="E37" s="95">
        <v>7.5</v>
      </c>
      <c r="F37" s="19">
        <v>6</v>
      </c>
      <c r="G37" s="100">
        <f t="shared" si="0"/>
        <v>6.4499999999999993</v>
      </c>
      <c r="H37" s="15" t="str">
        <f t="shared" si="1"/>
        <v>C+</v>
      </c>
      <c r="I37" s="20"/>
    </row>
    <row r="38" spans="1:9" ht="16.5" x14ac:dyDescent="0.35">
      <c r="A38" s="17">
        <v>24</v>
      </c>
      <c r="B38" s="16" t="s">
        <v>359</v>
      </c>
      <c r="C38" s="16" t="s">
        <v>360</v>
      </c>
      <c r="D38" s="16" t="s">
        <v>30</v>
      </c>
      <c r="E38" s="95">
        <v>8.5</v>
      </c>
      <c r="F38" s="19">
        <v>7</v>
      </c>
      <c r="G38" s="100">
        <f t="shared" si="0"/>
        <v>7.4499999999999993</v>
      </c>
      <c r="H38" s="15" t="str">
        <f t="shared" si="1"/>
        <v>B</v>
      </c>
      <c r="I38" s="20"/>
    </row>
    <row r="39" spans="1:9" ht="16.5" x14ac:dyDescent="0.35">
      <c r="A39" s="17">
        <v>25</v>
      </c>
      <c r="B39" s="16" t="s">
        <v>361</v>
      </c>
      <c r="C39" s="16" t="s">
        <v>362</v>
      </c>
      <c r="D39" s="16" t="s">
        <v>30</v>
      </c>
      <c r="E39" s="95">
        <v>8.5</v>
      </c>
      <c r="F39" s="19">
        <v>8</v>
      </c>
      <c r="G39" s="100">
        <f t="shared" si="0"/>
        <v>8.1499999999999986</v>
      </c>
      <c r="H39" s="15" t="str">
        <f t="shared" si="1"/>
        <v>B+</v>
      </c>
      <c r="I39" s="20"/>
    </row>
    <row r="40" spans="1:9" ht="16.5" x14ac:dyDescent="0.35">
      <c r="A40" s="17">
        <v>26</v>
      </c>
      <c r="B40" s="16" t="s">
        <v>363</v>
      </c>
      <c r="C40" s="16" t="s">
        <v>364</v>
      </c>
      <c r="D40" s="16" t="s">
        <v>114</v>
      </c>
      <c r="E40" s="95">
        <v>7.5</v>
      </c>
      <c r="F40" s="19">
        <v>6</v>
      </c>
      <c r="G40" s="100">
        <f t="shared" si="0"/>
        <v>6.4499999999999993</v>
      </c>
      <c r="H40" s="15" t="str">
        <f t="shared" si="1"/>
        <v>C+</v>
      </c>
      <c r="I40" s="20"/>
    </row>
    <row r="41" spans="1:9" ht="16.5" x14ac:dyDescent="0.35">
      <c r="A41" s="17">
        <v>27</v>
      </c>
      <c r="B41" s="16" t="s">
        <v>365</v>
      </c>
      <c r="C41" s="16" t="s">
        <v>62</v>
      </c>
      <c r="D41" s="16" t="s">
        <v>114</v>
      </c>
      <c r="E41" s="19">
        <v>8</v>
      </c>
      <c r="F41" s="19">
        <v>6</v>
      </c>
      <c r="G41" s="100">
        <f t="shared" si="0"/>
        <v>6.6</v>
      </c>
      <c r="H41" s="15" t="str">
        <f t="shared" si="1"/>
        <v>C+</v>
      </c>
      <c r="I41" s="20"/>
    </row>
    <row r="42" spans="1:9" ht="16.5" x14ac:dyDescent="0.35">
      <c r="A42" s="17">
        <v>28</v>
      </c>
      <c r="B42" s="16" t="s">
        <v>366</v>
      </c>
      <c r="C42" s="16" t="s">
        <v>367</v>
      </c>
      <c r="D42" s="16" t="s">
        <v>85</v>
      </c>
      <c r="E42" s="95">
        <v>8</v>
      </c>
      <c r="F42" s="19">
        <v>7</v>
      </c>
      <c r="G42" s="100">
        <f t="shared" si="0"/>
        <v>7.2999999999999989</v>
      </c>
      <c r="H42" s="15" t="str">
        <f t="shared" si="1"/>
        <v>B</v>
      </c>
      <c r="I42" s="20"/>
    </row>
    <row r="43" spans="1:9" ht="16.5" x14ac:dyDescent="0.35">
      <c r="A43" s="17">
        <v>29</v>
      </c>
      <c r="B43" s="16" t="s">
        <v>368</v>
      </c>
      <c r="C43" s="16" t="s">
        <v>369</v>
      </c>
      <c r="D43" s="16" t="s">
        <v>53</v>
      </c>
      <c r="E43" s="95">
        <v>7</v>
      </c>
      <c r="F43" s="19">
        <v>6</v>
      </c>
      <c r="G43" s="100">
        <f t="shared" si="0"/>
        <v>6.2999999999999989</v>
      </c>
      <c r="H43" s="15" t="str">
        <f t="shared" si="1"/>
        <v>C+</v>
      </c>
      <c r="I43" s="20"/>
    </row>
    <row r="44" spans="1:9" ht="16.5" x14ac:dyDescent="0.35">
      <c r="A44" s="17">
        <v>30</v>
      </c>
      <c r="B44" s="16" t="s">
        <v>370</v>
      </c>
      <c r="C44" s="16" t="s">
        <v>371</v>
      </c>
      <c r="D44" s="16" t="s">
        <v>45</v>
      </c>
      <c r="E44" s="95">
        <v>8</v>
      </c>
      <c r="F44" s="19">
        <v>6</v>
      </c>
      <c r="G44" s="100">
        <f t="shared" si="0"/>
        <v>6.6</v>
      </c>
      <c r="H44" s="15" t="str">
        <f t="shared" si="1"/>
        <v>C+</v>
      </c>
      <c r="I44" s="20"/>
    </row>
    <row r="45" spans="1:9" ht="16.5" x14ac:dyDescent="0.35">
      <c r="A45" s="17">
        <v>31</v>
      </c>
      <c r="B45" s="16" t="s">
        <v>372</v>
      </c>
      <c r="C45" s="16" t="s">
        <v>140</v>
      </c>
      <c r="D45" s="16" t="s">
        <v>137</v>
      </c>
      <c r="E45" s="95">
        <v>8</v>
      </c>
      <c r="F45" s="19">
        <v>6.5</v>
      </c>
      <c r="G45" s="100">
        <f t="shared" si="0"/>
        <v>6.9499999999999993</v>
      </c>
      <c r="H45" s="15" t="str">
        <f t="shared" si="1"/>
        <v>B</v>
      </c>
      <c r="I45" s="20"/>
    </row>
    <row r="46" spans="1:9" ht="16.5" x14ac:dyDescent="0.35">
      <c r="A46" s="17">
        <v>32</v>
      </c>
      <c r="B46" s="16" t="s">
        <v>373</v>
      </c>
      <c r="C46" s="16" t="s">
        <v>86</v>
      </c>
      <c r="D46" s="16" t="s">
        <v>374</v>
      </c>
      <c r="E46" s="95">
        <v>8</v>
      </c>
      <c r="F46" s="19">
        <v>6.5</v>
      </c>
      <c r="G46" s="100">
        <f t="shared" si="0"/>
        <v>6.9499999999999993</v>
      </c>
      <c r="H46" s="15" t="str">
        <f t="shared" si="1"/>
        <v>B</v>
      </c>
      <c r="I46" s="20"/>
    </row>
    <row r="47" spans="1:9" ht="16.5" x14ac:dyDescent="0.35">
      <c r="A47" s="17">
        <v>33</v>
      </c>
      <c r="B47" s="16" t="s">
        <v>375</v>
      </c>
      <c r="C47" s="16" t="s">
        <v>376</v>
      </c>
      <c r="D47" s="16" t="s">
        <v>377</v>
      </c>
      <c r="E47" s="95">
        <v>7</v>
      </c>
      <c r="F47" s="19">
        <v>6</v>
      </c>
      <c r="G47" s="100">
        <f t="shared" si="0"/>
        <v>6.2999999999999989</v>
      </c>
      <c r="H47" s="15" t="str">
        <f t="shared" si="1"/>
        <v>C+</v>
      </c>
      <c r="I47" s="20"/>
    </row>
    <row r="48" spans="1:9" ht="16.5" x14ac:dyDescent="0.35">
      <c r="A48" s="17">
        <v>34</v>
      </c>
      <c r="B48" s="16" t="s">
        <v>378</v>
      </c>
      <c r="C48" s="16" t="s">
        <v>112</v>
      </c>
      <c r="D48" s="16" t="s">
        <v>379</v>
      </c>
      <c r="E48" s="95">
        <v>7.5</v>
      </c>
      <c r="F48" s="19">
        <v>6</v>
      </c>
      <c r="G48" s="100">
        <f t="shared" si="0"/>
        <v>6.4499999999999993</v>
      </c>
      <c r="H48" s="15" t="str">
        <f t="shared" si="1"/>
        <v>C+</v>
      </c>
      <c r="I48" s="20"/>
    </row>
    <row r="49" spans="1:9" ht="16.5" x14ac:dyDescent="0.35">
      <c r="A49" s="17">
        <v>35</v>
      </c>
      <c r="B49" s="16" t="s">
        <v>380</v>
      </c>
      <c r="C49" s="16" t="s">
        <v>381</v>
      </c>
      <c r="D49" s="16" t="s">
        <v>120</v>
      </c>
      <c r="E49" s="19">
        <v>7</v>
      </c>
      <c r="F49" s="19">
        <v>5</v>
      </c>
      <c r="G49" s="100">
        <f t="shared" si="0"/>
        <v>5.6</v>
      </c>
      <c r="H49" s="15" t="str">
        <f t="shared" si="1"/>
        <v>C</v>
      </c>
      <c r="I49" s="20"/>
    </row>
    <row r="50" spans="1:9" ht="16.5" x14ac:dyDescent="0.35">
      <c r="A50" s="17">
        <v>36</v>
      </c>
      <c r="B50" s="16" t="s">
        <v>382</v>
      </c>
      <c r="C50" s="16" t="s">
        <v>383</v>
      </c>
      <c r="D50" s="16" t="s">
        <v>31</v>
      </c>
      <c r="E50" s="19">
        <v>8</v>
      </c>
      <c r="F50" s="19">
        <v>8.5</v>
      </c>
      <c r="G50" s="100">
        <f t="shared" si="0"/>
        <v>8.35</v>
      </c>
      <c r="H50" s="15" t="str">
        <f t="shared" si="1"/>
        <v>B+</v>
      </c>
      <c r="I50" s="20"/>
    </row>
    <row r="51" spans="1:9" ht="16.5" x14ac:dyDescent="0.35">
      <c r="A51" s="17">
        <v>37</v>
      </c>
      <c r="B51" s="16" t="s">
        <v>384</v>
      </c>
      <c r="C51" s="16" t="s">
        <v>129</v>
      </c>
      <c r="D51" s="16" t="s">
        <v>32</v>
      </c>
      <c r="E51" s="19">
        <v>7</v>
      </c>
      <c r="F51" s="19">
        <v>7</v>
      </c>
      <c r="G51" s="100">
        <f t="shared" si="0"/>
        <v>7</v>
      </c>
      <c r="H51" s="15" t="str">
        <f t="shared" si="1"/>
        <v>B</v>
      </c>
      <c r="I51" s="20"/>
    </row>
    <row r="52" spans="1:9" ht="16.5" x14ac:dyDescent="0.35">
      <c r="A52" s="17">
        <v>38</v>
      </c>
      <c r="B52" s="16" t="s">
        <v>385</v>
      </c>
      <c r="C52" s="16" t="s">
        <v>93</v>
      </c>
      <c r="D52" s="16" t="s">
        <v>88</v>
      </c>
      <c r="E52" s="19">
        <v>8</v>
      </c>
      <c r="F52" s="19">
        <v>7.5</v>
      </c>
      <c r="G52" s="100">
        <f t="shared" si="0"/>
        <v>7.65</v>
      </c>
      <c r="H52" s="15" t="str">
        <f t="shared" si="1"/>
        <v>B</v>
      </c>
      <c r="I52" s="20"/>
    </row>
    <row r="53" spans="1:9" ht="16.5" x14ac:dyDescent="0.35">
      <c r="A53" s="17">
        <v>39</v>
      </c>
      <c r="B53" s="16" t="s">
        <v>386</v>
      </c>
      <c r="C53" s="16" t="s">
        <v>387</v>
      </c>
      <c r="D53" s="16" t="s">
        <v>89</v>
      </c>
      <c r="E53" s="19">
        <v>8</v>
      </c>
      <c r="F53" s="19">
        <v>8.5</v>
      </c>
      <c r="G53" s="100">
        <f t="shared" si="0"/>
        <v>8.35</v>
      </c>
      <c r="H53" s="15" t="str">
        <f t="shared" si="1"/>
        <v>B+</v>
      </c>
      <c r="I53" s="20"/>
    </row>
    <row r="54" spans="1:9" ht="16.5" x14ac:dyDescent="0.35">
      <c r="A54" s="17">
        <v>40</v>
      </c>
      <c r="B54" s="16" t="s">
        <v>388</v>
      </c>
      <c r="C54" s="16" t="s">
        <v>389</v>
      </c>
      <c r="D54" s="16" t="s">
        <v>90</v>
      </c>
      <c r="E54" s="19">
        <v>8</v>
      </c>
      <c r="F54" s="19">
        <v>7.5</v>
      </c>
      <c r="G54" s="100">
        <f t="shared" si="0"/>
        <v>7.65</v>
      </c>
      <c r="H54" s="15" t="str">
        <f t="shared" si="1"/>
        <v>B</v>
      </c>
      <c r="I54" s="20"/>
    </row>
    <row r="55" spans="1:9" ht="16.5" x14ac:dyDescent="0.35">
      <c r="A55" s="17">
        <v>41</v>
      </c>
      <c r="B55" s="16" t="s">
        <v>390</v>
      </c>
      <c r="C55" s="16" t="s">
        <v>391</v>
      </c>
      <c r="D55" s="16" t="s">
        <v>35</v>
      </c>
      <c r="E55" s="19">
        <v>8</v>
      </c>
      <c r="F55" s="19">
        <v>5.5</v>
      </c>
      <c r="G55" s="100">
        <f t="shared" si="0"/>
        <v>6.25</v>
      </c>
      <c r="H55" s="15" t="str">
        <f t="shared" si="1"/>
        <v>C+</v>
      </c>
      <c r="I55" s="20"/>
    </row>
    <row r="56" spans="1:9" ht="16.5" x14ac:dyDescent="0.35">
      <c r="A56" s="17">
        <v>42</v>
      </c>
      <c r="B56" s="16" t="s">
        <v>392</v>
      </c>
      <c r="C56" s="16" t="s">
        <v>393</v>
      </c>
      <c r="D56" s="16" t="s">
        <v>35</v>
      </c>
      <c r="E56" s="19">
        <v>8</v>
      </c>
      <c r="F56" s="19">
        <v>6</v>
      </c>
      <c r="G56" s="100">
        <f t="shared" si="0"/>
        <v>6.6</v>
      </c>
      <c r="H56" s="15" t="str">
        <f t="shared" si="1"/>
        <v>C+</v>
      </c>
      <c r="I56" s="20"/>
    </row>
    <row r="57" spans="1:9" s="83" customFormat="1" ht="16.5" x14ac:dyDescent="0.35">
      <c r="A57" s="79">
        <v>43</v>
      </c>
      <c r="B57" s="80" t="s">
        <v>394</v>
      </c>
      <c r="C57" s="80" t="s">
        <v>123</v>
      </c>
      <c r="D57" s="80" t="s">
        <v>121</v>
      </c>
      <c r="E57" s="81">
        <v>7</v>
      </c>
      <c r="F57" s="81">
        <v>6.5</v>
      </c>
      <c r="G57" s="109">
        <f t="shared" si="0"/>
        <v>6.65</v>
      </c>
      <c r="H57" s="82" t="str">
        <f t="shared" si="1"/>
        <v>C+</v>
      </c>
      <c r="I57" s="31"/>
    </row>
    <row r="58" spans="1:9" s="78" customFormat="1" ht="16.5" x14ac:dyDescent="0.35">
      <c r="A58" s="27">
        <v>44</v>
      </c>
      <c r="B58" s="28" t="s">
        <v>395</v>
      </c>
      <c r="C58" s="28" t="s">
        <v>396</v>
      </c>
      <c r="D58" s="28" t="s">
        <v>121</v>
      </c>
      <c r="E58" s="29">
        <v>7</v>
      </c>
      <c r="F58" s="29">
        <v>0</v>
      </c>
      <c r="G58" s="101">
        <f t="shared" si="0"/>
        <v>2.1</v>
      </c>
      <c r="H58" s="30" t="str">
        <f t="shared" si="1"/>
        <v>F</v>
      </c>
      <c r="I58" s="31"/>
    </row>
    <row r="59" spans="1:9" ht="16.5" x14ac:dyDescent="0.35">
      <c r="A59" s="17">
        <v>45</v>
      </c>
      <c r="B59" s="16" t="s">
        <v>397</v>
      </c>
      <c r="C59" s="16" t="s">
        <v>398</v>
      </c>
      <c r="D59" s="16" t="s">
        <v>47</v>
      </c>
      <c r="E59" s="19">
        <v>7.5</v>
      </c>
      <c r="F59" s="19">
        <v>6</v>
      </c>
      <c r="G59" s="100">
        <f t="shared" si="0"/>
        <v>6.4499999999999993</v>
      </c>
      <c r="H59" s="15" t="str">
        <f t="shared" si="1"/>
        <v>C+</v>
      </c>
      <c r="I59" s="20"/>
    </row>
    <row r="60" spans="1:9" ht="16.5" x14ac:dyDescent="0.35">
      <c r="A60" s="17">
        <v>46</v>
      </c>
      <c r="B60" s="16" t="s">
        <v>399</v>
      </c>
      <c r="C60" s="16" t="s">
        <v>124</v>
      </c>
      <c r="D60" s="16" t="s">
        <v>47</v>
      </c>
      <c r="E60" s="19">
        <v>7.5</v>
      </c>
      <c r="F60" s="19">
        <v>5.5</v>
      </c>
      <c r="G60" s="100">
        <f t="shared" si="0"/>
        <v>6.1</v>
      </c>
      <c r="H60" s="15" t="str">
        <f t="shared" si="1"/>
        <v>C+</v>
      </c>
      <c r="I60" s="20"/>
    </row>
    <row r="61" spans="1:9" ht="16.5" x14ac:dyDescent="0.35">
      <c r="A61" s="17">
        <v>47</v>
      </c>
      <c r="B61" s="16" t="s">
        <v>400</v>
      </c>
      <c r="C61" s="16" t="s">
        <v>401</v>
      </c>
      <c r="D61" s="16" t="s">
        <v>47</v>
      </c>
      <c r="E61" s="19">
        <v>7</v>
      </c>
      <c r="F61" s="19">
        <v>8</v>
      </c>
      <c r="G61" s="100">
        <f t="shared" si="0"/>
        <v>7.6999999999999993</v>
      </c>
      <c r="H61" s="15" t="str">
        <f t="shared" si="1"/>
        <v>B</v>
      </c>
      <c r="I61" s="20"/>
    </row>
    <row r="62" spans="1:9" ht="16.5" x14ac:dyDescent="0.35">
      <c r="A62" s="17">
        <v>48</v>
      </c>
      <c r="B62" s="16" t="s">
        <v>402</v>
      </c>
      <c r="C62" s="16" t="s">
        <v>403</v>
      </c>
      <c r="D62" s="16" t="s">
        <v>50</v>
      </c>
      <c r="E62" s="19">
        <v>8</v>
      </c>
      <c r="F62" s="19">
        <v>8</v>
      </c>
      <c r="G62" s="100">
        <f t="shared" si="0"/>
        <v>8</v>
      </c>
      <c r="H62" s="15" t="str">
        <f t="shared" si="1"/>
        <v>B+</v>
      </c>
      <c r="I62" s="20"/>
    </row>
    <row r="63" spans="1:9" s="83" customFormat="1" ht="16.5" x14ac:dyDescent="0.35">
      <c r="A63" s="79">
        <v>49</v>
      </c>
      <c r="B63" s="80" t="s">
        <v>404</v>
      </c>
      <c r="C63" s="80" t="s">
        <v>405</v>
      </c>
      <c r="D63" s="80" t="s">
        <v>131</v>
      </c>
      <c r="E63" s="81">
        <v>7</v>
      </c>
      <c r="F63" s="81">
        <v>6</v>
      </c>
      <c r="G63" s="109">
        <f t="shared" si="0"/>
        <v>6.2999999999999989</v>
      </c>
      <c r="H63" s="82" t="str">
        <f t="shared" si="1"/>
        <v>C+</v>
      </c>
      <c r="I63" s="31"/>
    </row>
    <row r="64" spans="1:9" s="78" customFormat="1" ht="16.5" x14ac:dyDescent="0.35">
      <c r="A64" s="27">
        <v>50</v>
      </c>
      <c r="B64" s="28" t="s">
        <v>406</v>
      </c>
      <c r="C64" s="28" t="s">
        <v>96</v>
      </c>
      <c r="D64" s="28" t="s">
        <v>76</v>
      </c>
      <c r="E64" s="29">
        <v>0</v>
      </c>
      <c r="F64" s="29">
        <v>0</v>
      </c>
      <c r="G64" s="101">
        <f t="shared" si="0"/>
        <v>0</v>
      </c>
      <c r="H64" s="30" t="str">
        <f t="shared" si="1"/>
        <v>F</v>
      </c>
      <c r="I64" s="31"/>
    </row>
    <row r="65" spans="1:9" s="85" customFormat="1" ht="16.5" x14ac:dyDescent="0.35">
      <c r="A65" s="17">
        <v>51</v>
      </c>
      <c r="B65" s="84" t="s">
        <v>407</v>
      </c>
      <c r="C65" s="84" t="s">
        <v>408</v>
      </c>
      <c r="D65" s="84" t="s">
        <v>29</v>
      </c>
      <c r="E65" s="19">
        <v>7</v>
      </c>
      <c r="F65" s="19">
        <v>5.5</v>
      </c>
      <c r="G65" s="100">
        <f t="shared" si="0"/>
        <v>5.9499999999999993</v>
      </c>
      <c r="H65" s="15" t="str">
        <f t="shared" si="1"/>
        <v>C+</v>
      </c>
      <c r="I65" s="31"/>
    </row>
    <row r="66" spans="1:9" ht="16.5" x14ac:dyDescent="0.35">
      <c r="A66" s="17">
        <v>52</v>
      </c>
      <c r="B66" s="32" t="s">
        <v>419</v>
      </c>
      <c r="C66" s="16" t="s">
        <v>418</v>
      </c>
      <c r="D66" s="16" t="s">
        <v>130</v>
      </c>
      <c r="E66" s="19">
        <v>8</v>
      </c>
      <c r="F66" s="19">
        <v>7</v>
      </c>
      <c r="G66" s="100">
        <f t="shared" si="0"/>
        <v>7.2999999999999989</v>
      </c>
      <c r="H66" s="15" t="str">
        <f t="shared" si="1"/>
        <v>B</v>
      </c>
      <c r="I66" s="86" t="s">
        <v>420</v>
      </c>
    </row>
    <row r="67" spans="1:9" ht="15.5" x14ac:dyDescent="0.35">
      <c r="A67" s="17">
        <v>53</v>
      </c>
      <c r="B67" s="36" t="s">
        <v>423</v>
      </c>
      <c r="C67" s="35" t="s">
        <v>421</v>
      </c>
      <c r="D67" s="35" t="s">
        <v>422</v>
      </c>
      <c r="E67" s="87">
        <v>8.5</v>
      </c>
      <c r="F67" s="87">
        <v>8</v>
      </c>
      <c r="G67" s="100">
        <f t="shared" si="0"/>
        <v>8.1499999999999986</v>
      </c>
      <c r="H67" s="15" t="str">
        <f t="shared" si="1"/>
        <v>B+</v>
      </c>
      <c r="I67" s="35"/>
    </row>
    <row r="68" spans="1:9" ht="15.5" x14ac:dyDescent="0.35">
      <c r="A68" s="33" t="str">
        <f>"Cộng danh sách gồm "</f>
        <v xml:space="preserve">Cộng danh sách gồm </v>
      </c>
      <c r="B68" s="33"/>
      <c r="C68" s="33"/>
      <c r="D68" s="34">
        <f>COUNTA(H15:H66)</f>
        <v>52</v>
      </c>
      <c r="E68" s="164">
        <v>1</v>
      </c>
      <c r="F68" s="10"/>
      <c r="G68" s="1"/>
      <c r="H68" s="1"/>
      <c r="I68" s="1"/>
    </row>
    <row r="69" spans="1:9" ht="15.5" x14ac:dyDescent="0.35">
      <c r="A69" s="127" t="s">
        <v>17</v>
      </c>
      <c r="B69" s="127"/>
      <c r="C69" s="127"/>
      <c r="D69" s="11">
        <f>COUNTIF(G15:G66,"&gt;=5")</f>
        <v>48</v>
      </c>
      <c r="E69" s="111">
        <f>D69/D68</f>
        <v>0.92307692307692313</v>
      </c>
      <c r="F69" s="13"/>
      <c r="G69" s="1"/>
      <c r="H69" s="1"/>
      <c r="I69" s="1"/>
    </row>
    <row r="70" spans="1:9" ht="15.5" x14ac:dyDescent="0.35">
      <c r="A70" s="127" t="s">
        <v>18</v>
      </c>
      <c r="B70" s="127"/>
      <c r="C70" s="127"/>
      <c r="D70" s="11">
        <f>COUNTIF(G15:G66,"&lt;5")</f>
        <v>4</v>
      </c>
      <c r="E70" s="111">
        <f>D70/D68</f>
        <v>7.6923076923076927E-2</v>
      </c>
      <c r="F70" s="13"/>
      <c r="G70" s="1"/>
      <c r="H70" s="1"/>
      <c r="I70" s="1"/>
    </row>
    <row r="71" spans="1:9" ht="15.5" x14ac:dyDescent="0.35">
      <c r="A71" s="14"/>
      <c r="B71" s="14"/>
      <c r="C71" s="3"/>
      <c r="D71" s="14"/>
      <c r="E71" s="97"/>
      <c r="F71" s="1"/>
      <c r="G71" s="1"/>
      <c r="H71" s="1"/>
      <c r="I71" s="1"/>
    </row>
    <row r="72" spans="1:9" ht="15.5" x14ac:dyDescent="0.35">
      <c r="A72" s="1"/>
      <c r="B72" s="1"/>
      <c r="C72" s="1"/>
      <c r="D72" s="1"/>
      <c r="E72" s="128" t="str">
        <f ca="1">"TP. Hồ Chí Minh, ngày "&amp;  DAY(NOW())&amp;" tháng " &amp;MONTH(NOW())&amp;" năm "&amp;YEAR(NOW())</f>
        <v>TP. Hồ Chí Minh, ngày 15 tháng 11 năm 2021</v>
      </c>
      <c r="F72" s="128"/>
      <c r="G72" s="128"/>
      <c r="H72" s="128"/>
      <c r="I72" s="128"/>
    </row>
    <row r="73" spans="1:9" ht="15.5" x14ac:dyDescent="0.35">
      <c r="A73" s="113" t="s">
        <v>561</v>
      </c>
      <c r="B73" s="113"/>
      <c r="C73" s="113"/>
      <c r="D73" s="1"/>
      <c r="E73" s="113" t="s">
        <v>19</v>
      </c>
      <c r="F73" s="113"/>
      <c r="G73" s="113"/>
      <c r="H73" s="113"/>
      <c r="I73" s="113"/>
    </row>
    <row r="78" spans="1:9" ht="15.5" x14ac:dyDescent="0.35">
      <c r="B78" s="132" t="s">
        <v>558</v>
      </c>
      <c r="C78" s="132"/>
      <c r="G78" s="90" t="s">
        <v>558</v>
      </c>
    </row>
  </sheetData>
  <protectedRanges>
    <protectedRange sqref="I15:I66" name="Range4"/>
    <protectedRange sqref="B15:F66" name="Range3"/>
    <protectedRange sqref="A4" name="Range1"/>
    <protectedRange sqref="E13:F13" name="Range6"/>
    <protectedRange sqref="C9 G9" name="Range2_1"/>
    <protectedRange sqref="C8 G8" name="Range2_1_1"/>
    <protectedRange sqref="C10" name="Range2_1_2"/>
  </protectedRanges>
  <mergeCells count="24">
    <mergeCell ref="A69:C69"/>
    <mergeCell ref="A70:C70"/>
    <mergeCell ref="E72:I72"/>
    <mergeCell ref="B12:B13"/>
    <mergeCell ref="C12:D13"/>
    <mergeCell ref="G12:H12"/>
    <mergeCell ref="I12:I13"/>
    <mergeCell ref="C14:D14"/>
    <mergeCell ref="B78:C78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73:C73"/>
    <mergeCell ref="E73:I73"/>
    <mergeCell ref="A12:A13"/>
  </mergeCells>
  <conditionalFormatting sqref="H15:H67">
    <cfRule type="cellIs" dxfId="11" priority="2" stopIfTrue="1" operator="equal">
      <formula>"F"</formula>
    </cfRule>
  </conditionalFormatting>
  <conditionalFormatting sqref="G15:G67">
    <cfRule type="expression" dxfId="10" priority="1" stopIfTrue="1">
      <formula>MAX(#REF!)&lt;4</formula>
    </cfRule>
  </conditionalFormatting>
  <pageMargins left="0.17708333333333334" right="0.32291666666666669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9815-A5B4-41F3-8E8E-3CB6D8507484}">
  <dimension ref="A1:I80"/>
  <sheetViews>
    <sheetView tabSelected="1" topLeftCell="A67" workbookViewId="0">
      <selection sqref="A1:XFD9"/>
    </sheetView>
  </sheetViews>
  <sheetFormatPr defaultRowHeight="14.5" x14ac:dyDescent="0.35"/>
  <cols>
    <col min="1" max="1" width="5.08984375" customWidth="1"/>
    <col min="2" max="2" width="12" customWidth="1"/>
    <col min="3" max="3" width="23.08984375" customWidth="1"/>
    <col min="5" max="5" width="11.26953125" customWidth="1"/>
    <col min="6" max="6" width="6.6328125" customWidth="1"/>
    <col min="7" max="7" width="7.36328125" customWidth="1"/>
    <col min="8" max="9" width="7.6328125" customWidth="1"/>
  </cols>
  <sheetData>
    <row r="1" spans="1:9" ht="15.5" x14ac:dyDescent="0.35">
      <c r="A1" s="162" t="s">
        <v>0</v>
      </c>
      <c r="B1" s="162"/>
      <c r="C1" s="162"/>
      <c r="D1" s="162"/>
      <c r="E1" s="163" t="s">
        <v>1</v>
      </c>
      <c r="F1" s="163"/>
      <c r="G1" s="163"/>
      <c r="H1" s="163"/>
      <c r="I1" s="163"/>
    </row>
    <row r="2" spans="1:9" ht="15.5" x14ac:dyDescent="0.35">
      <c r="A2" s="113" t="s">
        <v>2</v>
      </c>
      <c r="B2" s="113"/>
      <c r="C2" s="113"/>
      <c r="D2" s="113"/>
      <c r="E2" s="131" t="s">
        <v>3</v>
      </c>
      <c r="F2" s="131"/>
      <c r="G2" s="131"/>
      <c r="H2" s="131"/>
      <c r="I2" s="131"/>
    </row>
    <row r="3" spans="1:9" ht="15.5" x14ac:dyDescent="0.35">
      <c r="A3" s="113" t="s">
        <v>424</v>
      </c>
      <c r="B3" s="113"/>
      <c r="C3" s="113"/>
      <c r="D3" s="113"/>
      <c r="E3" s="37"/>
      <c r="F3" s="37"/>
      <c r="G3" s="37"/>
      <c r="H3" s="37"/>
      <c r="I3" s="38"/>
    </row>
    <row r="4" spans="1:9" x14ac:dyDescent="0.35">
      <c r="A4" s="163"/>
      <c r="B4" s="163"/>
      <c r="C4" s="163"/>
      <c r="D4" s="163"/>
      <c r="E4" s="37"/>
      <c r="F4" s="37"/>
      <c r="G4" s="37"/>
      <c r="H4" s="37"/>
      <c r="I4" s="38"/>
    </row>
    <row r="5" spans="1:9" ht="19" x14ac:dyDescent="0.4">
      <c r="A5" s="129" t="s">
        <v>560</v>
      </c>
      <c r="B5" s="129"/>
      <c r="C5" s="129"/>
      <c r="D5" s="129"/>
      <c r="E5" s="129"/>
      <c r="F5" s="129"/>
      <c r="G5" s="129"/>
      <c r="H5" s="129"/>
      <c r="I5" s="129"/>
    </row>
    <row r="6" spans="1:9" ht="16.5" x14ac:dyDescent="0.35">
      <c r="A6" s="39"/>
      <c r="B6" s="40"/>
      <c r="C6" s="39"/>
      <c r="D6" s="39"/>
      <c r="E6" s="39"/>
      <c r="F6" s="39"/>
      <c r="G6" s="39"/>
      <c r="H6" s="39"/>
      <c r="I6" s="39"/>
    </row>
    <row r="7" spans="1:9" ht="16.5" x14ac:dyDescent="0.35">
      <c r="A7" s="161" t="s">
        <v>553</v>
      </c>
      <c r="B7" s="161"/>
      <c r="C7" s="161"/>
      <c r="D7" s="161"/>
      <c r="E7" s="161" t="s">
        <v>555</v>
      </c>
      <c r="F7" s="161"/>
      <c r="G7" s="161"/>
      <c r="H7" s="161"/>
      <c r="I7" s="161"/>
    </row>
    <row r="8" spans="1:9" ht="16.5" x14ac:dyDescent="0.35">
      <c r="A8" s="161" t="s">
        <v>425</v>
      </c>
      <c r="B8" s="161"/>
      <c r="C8" s="161"/>
      <c r="D8" s="161"/>
      <c r="E8" s="161" t="s">
        <v>426</v>
      </c>
      <c r="F8" s="161"/>
      <c r="G8" s="161"/>
      <c r="H8" s="161"/>
      <c r="I8" s="161"/>
    </row>
    <row r="9" spans="1:9" ht="16.5" x14ac:dyDescent="0.35">
      <c r="A9" s="161" t="s">
        <v>564</v>
      </c>
      <c r="B9" s="161"/>
      <c r="C9" s="161"/>
      <c r="D9" s="161"/>
      <c r="E9" s="161" t="s">
        <v>554</v>
      </c>
      <c r="F9" s="161"/>
      <c r="G9" s="161"/>
      <c r="H9" s="161"/>
      <c r="I9" s="161"/>
    </row>
    <row r="10" spans="1:9" ht="16.5" x14ac:dyDescent="0.35">
      <c r="A10" s="41"/>
      <c r="B10" s="42"/>
      <c r="C10" s="43"/>
      <c r="D10" s="43"/>
      <c r="E10" s="43"/>
      <c r="F10" s="43"/>
      <c r="G10" s="43"/>
      <c r="H10" s="43"/>
      <c r="I10" s="41"/>
    </row>
    <row r="11" spans="1:9" x14ac:dyDescent="0.35">
      <c r="A11" s="147" t="s">
        <v>8</v>
      </c>
      <c r="B11" s="150" t="s">
        <v>427</v>
      </c>
      <c r="C11" s="153" t="s">
        <v>428</v>
      </c>
      <c r="D11" s="156" t="s">
        <v>429</v>
      </c>
      <c r="E11" s="159" t="s">
        <v>430</v>
      </c>
      <c r="F11" s="138" t="s">
        <v>431</v>
      </c>
      <c r="G11" s="134" t="s">
        <v>432</v>
      </c>
      <c r="H11" s="135"/>
      <c r="I11" s="138" t="s">
        <v>433</v>
      </c>
    </row>
    <row r="12" spans="1:9" x14ac:dyDescent="0.35">
      <c r="A12" s="148"/>
      <c r="B12" s="151"/>
      <c r="C12" s="154"/>
      <c r="D12" s="157"/>
      <c r="E12" s="160"/>
      <c r="F12" s="140"/>
      <c r="G12" s="136"/>
      <c r="H12" s="137"/>
      <c r="I12" s="139"/>
    </row>
    <row r="13" spans="1:9" x14ac:dyDescent="0.35">
      <c r="A13" s="149"/>
      <c r="B13" s="152"/>
      <c r="C13" s="155"/>
      <c r="D13" s="158"/>
      <c r="E13" s="44">
        <v>0.3</v>
      </c>
      <c r="F13" s="45">
        <v>0.7</v>
      </c>
      <c r="G13" s="46" t="s">
        <v>15</v>
      </c>
      <c r="H13" s="46" t="s">
        <v>16</v>
      </c>
      <c r="I13" s="140"/>
    </row>
    <row r="14" spans="1:9" ht="16.5" x14ac:dyDescent="0.35">
      <c r="A14" s="47">
        <v>1</v>
      </c>
      <c r="B14" s="48" t="s">
        <v>434</v>
      </c>
      <c r="C14" s="49" t="s">
        <v>435</v>
      </c>
      <c r="D14" s="50" t="s">
        <v>436</v>
      </c>
      <c r="E14" s="51">
        <v>8.5</v>
      </c>
      <c r="F14" s="52">
        <v>7</v>
      </c>
      <c r="G14" s="106">
        <f t="shared" ref="G14:G66" si="0">ROUND(F14*0.7+E14*0.3,1)</f>
        <v>7.5</v>
      </c>
      <c r="H14" s="53" t="str">
        <f t="shared" ref="H14:H66" si="1">IF(G14="","",IF(G14&lt;4,"F",IF(G14&lt;=4.9,"D",IF(G14&lt;=5.4,"D+",IF(G14&lt;=5.9,"C",IF(G14&lt;=6.9,"C+",IF(G14&lt;=7.9,"B",IF(G14&lt;=8.4,"B+","A"))))))))</f>
        <v>B</v>
      </c>
      <c r="I14" s="54"/>
    </row>
    <row r="15" spans="1:9" ht="16.5" x14ac:dyDescent="0.35">
      <c r="A15" s="55">
        <v>2</v>
      </c>
      <c r="B15" s="48" t="s">
        <v>437</v>
      </c>
      <c r="C15" s="49" t="s">
        <v>438</v>
      </c>
      <c r="D15" s="50" t="s">
        <v>80</v>
      </c>
      <c r="E15" s="56">
        <v>8</v>
      </c>
      <c r="F15" s="57">
        <v>7.5</v>
      </c>
      <c r="G15" s="107">
        <f t="shared" si="0"/>
        <v>7.7</v>
      </c>
      <c r="H15" s="58" t="str">
        <f t="shared" si="1"/>
        <v>B</v>
      </c>
      <c r="I15" s="59"/>
    </row>
    <row r="16" spans="1:9" ht="16.5" x14ac:dyDescent="0.35">
      <c r="A16" s="55">
        <v>3</v>
      </c>
      <c r="B16" s="48" t="s">
        <v>439</v>
      </c>
      <c r="C16" s="49" t="s">
        <v>440</v>
      </c>
      <c r="D16" s="50" t="s">
        <v>441</v>
      </c>
      <c r="E16" s="56">
        <v>9</v>
      </c>
      <c r="F16" s="57">
        <v>7.5</v>
      </c>
      <c r="G16" s="107">
        <f t="shared" si="0"/>
        <v>8</v>
      </c>
      <c r="H16" s="58" t="str">
        <f t="shared" si="1"/>
        <v>B+</v>
      </c>
      <c r="I16" s="59"/>
    </row>
    <row r="17" spans="1:9" ht="16.5" x14ac:dyDescent="0.35">
      <c r="A17" s="55">
        <v>4</v>
      </c>
      <c r="B17" s="48" t="s">
        <v>442</v>
      </c>
      <c r="C17" s="49" t="s">
        <v>443</v>
      </c>
      <c r="D17" s="50" t="s">
        <v>444</v>
      </c>
      <c r="E17" s="56">
        <v>8</v>
      </c>
      <c r="F17" s="57">
        <v>7</v>
      </c>
      <c r="G17" s="107">
        <f t="shared" si="0"/>
        <v>7.3</v>
      </c>
      <c r="H17" s="58" t="str">
        <f t="shared" si="1"/>
        <v>B</v>
      </c>
      <c r="I17" s="59"/>
    </row>
    <row r="18" spans="1:9" ht="16.5" x14ac:dyDescent="0.35">
      <c r="A18" s="55">
        <v>5</v>
      </c>
      <c r="B18" s="48" t="s">
        <v>445</v>
      </c>
      <c r="C18" s="49" t="s">
        <v>446</v>
      </c>
      <c r="D18" s="50" t="s">
        <v>52</v>
      </c>
      <c r="E18" s="56">
        <v>8</v>
      </c>
      <c r="F18" s="57">
        <v>8</v>
      </c>
      <c r="G18" s="107">
        <f t="shared" si="0"/>
        <v>8</v>
      </c>
      <c r="H18" s="58" t="str">
        <f t="shared" si="1"/>
        <v>B+</v>
      </c>
      <c r="I18" s="59"/>
    </row>
    <row r="19" spans="1:9" ht="16.5" x14ac:dyDescent="0.35">
      <c r="A19" s="55">
        <v>6</v>
      </c>
      <c r="B19" s="48" t="s">
        <v>447</v>
      </c>
      <c r="C19" s="49" t="s">
        <v>448</v>
      </c>
      <c r="D19" s="50" t="s">
        <v>42</v>
      </c>
      <c r="E19" s="56">
        <v>7.5</v>
      </c>
      <c r="F19" s="57">
        <v>7</v>
      </c>
      <c r="G19" s="107">
        <f t="shared" si="0"/>
        <v>7.2</v>
      </c>
      <c r="H19" s="58" t="str">
        <f t="shared" si="1"/>
        <v>B</v>
      </c>
      <c r="I19" s="59"/>
    </row>
    <row r="20" spans="1:9" ht="16.5" x14ac:dyDescent="0.35">
      <c r="A20" s="55">
        <v>7</v>
      </c>
      <c r="B20" s="48" t="s">
        <v>449</v>
      </c>
      <c r="C20" s="49" t="s">
        <v>450</v>
      </c>
      <c r="D20" s="50" t="s">
        <v>56</v>
      </c>
      <c r="E20" s="56">
        <v>8.5</v>
      </c>
      <c r="F20" s="57">
        <v>8.5</v>
      </c>
      <c r="G20" s="107">
        <f t="shared" si="0"/>
        <v>8.5</v>
      </c>
      <c r="H20" s="58" t="str">
        <f t="shared" si="1"/>
        <v>A</v>
      </c>
      <c r="I20" s="59"/>
    </row>
    <row r="21" spans="1:9" ht="16.5" x14ac:dyDescent="0.35">
      <c r="A21" s="55">
        <v>8</v>
      </c>
      <c r="B21" s="48" t="s">
        <v>451</v>
      </c>
      <c r="C21" s="49" t="s">
        <v>452</v>
      </c>
      <c r="D21" s="50" t="s">
        <v>81</v>
      </c>
      <c r="E21" s="56">
        <v>8.5</v>
      </c>
      <c r="F21" s="57">
        <v>8</v>
      </c>
      <c r="G21" s="107">
        <f t="shared" si="0"/>
        <v>8.1999999999999993</v>
      </c>
      <c r="H21" s="58" t="str">
        <f t="shared" si="1"/>
        <v>B+</v>
      </c>
      <c r="I21" s="59"/>
    </row>
    <row r="22" spans="1:9" ht="16.5" x14ac:dyDescent="0.35">
      <c r="A22" s="55">
        <v>9</v>
      </c>
      <c r="B22" s="48" t="s">
        <v>453</v>
      </c>
      <c r="C22" s="49" t="s">
        <v>454</v>
      </c>
      <c r="D22" s="50" t="s">
        <v>455</v>
      </c>
      <c r="E22" s="56">
        <v>8.5</v>
      </c>
      <c r="F22" s="57">
        <v>7.5</v>
      </c>
      <c r="G22" s="107">
        <f t="shared" si="0"/>
        <v>7.8</v>
      </c>
      <c r="H22" s="58" t="str">
        <f t="shared" si="1"/>
        <v>B</v>
      </c>
      <c r="I22" s="59"/>
    </row>
    <row r="23" spans="1:9" ht="16.5" x14ac:dyDescent="0.35">
      <c r="A23" s="55">
        <v>10</v>
      </c>
      <c r="B23" s="48" t="s">
        <v>456</v>
      </c>
      <c r="C23" s="49" t="s">
        <v>457</v>
      </c>
      <c r="D23" s="50" t="s">
        <v>458</v>
      </c>
      <c r="E23" s="56">
        <v>7.5</v>
      </c>
      <c r="F23" s="57">
        <v>7</v>
      </c>
      <c r="G23" s="107">
        <f t="shared" si="0"/>
        <v>7.2</v>
      </c>
      <c r="H23" s="58" t="str">
        <f t="shared" si="1"/>
        <v>B</v>
      </c>
      <c r="I23" s="59"/>
    </row>
    <row r="24" spans="1:9" ht="16.5" x14ac:dyDescent="0.35">
      <c r="A24" s="55">
        <v>11</v>
      </c>
      <c r="B24" s="48" t="s">
        <v>459</v>
      </c>
      <c r="C24" s="49" t="s">
        <v>460</v>
      </c>
      <c r="D24" s="50" t="s">
        <v>458</v>
      </c>
      <c r="E24" s="56">
        <v>8.5</v>
      </c>
      <c r="F24" s="57">
        <v>7</v>
      </c>
      <c r="G24" s="107">
        <f t="shared" si="0"/>
        <v>7.5</v>
      </c>
      <c r="H24" s="58" t="str">
        <f t="shared" si="1"/>
        <v>B</v>
      </c>
      <c r="I24" s="59"/>
    </row>
    <row r="25" spans="1:9" ht="16.5" x14ac:dyDescent="0.35">
      <c r="A25" s="55">
        <v>12</v>
      </c>
      <c r="B25" s="48" t="s">
        <v>461</v>
      </c>
      <c r="C25" s="49" t="s">
        <v>462</v>
      </c>
      <c r="D25" s="50" t="s">
        <v>458</v>
      </c>
      <c r="E25" s="56">
        <v>8</v>
      </c>
      <c r="F25" s="57">
        <v>8.5</v>
      </c>
      <c r="G25" s="107">
        <f t="shared" si="0"/>
        <v>8.4</v>
      </c>
      <c r="H25" s="58" t="str">
        <f t="shared" si="1"/>
        <v>B+</v>
      </c>
      <c r="I25" s="59"/>
    </row>
    <row r="26" spans="1:9" ht="16.5" x14ac:dyDescent="0.35">
      <c r="A26" s="55">
        <v>13</v>
      </c>
      <c r="B26" s="48" t="s">
        <v>463</v>
      </c>
      <c r="C26" s="49" t="s">
        <v>464</v>
      </c>
      <c r="D26" s="50" t="s">
        <v>82</v>
      </c>
      <c r="E26" s="56">
        <v>8</v>
      </c>
      <c r="F26" s="57">
        <v>7</v>
      </c>
      <c r="G26" s="107">
        <f t="shared" si="0"/>
        <v>7.3</v>
      </c>
      <c r="H26" s="58" t="str">
        <f t="shared" si="1"/>
        <v>B</v>
      </c>
      <c r="I26" s="59"/>
    </row>
    <row r="27" spans="1:9" ht="16.5" x14ac:dyDescent="0.35">
      <c r="A27" s="55">
        <v>14</v>
      </c>
      <c r="B27" s="48" t="s">
        <v>465</v>
      </c>
      <c r="C27" s="49" t="s">
        <v>466</v>
      </c>
      <c r="D27" s="50" t="s">
        <v>467</v>
      </c>
      <c r="E27" s="56">
        <v>8</v>
      </c>
      <c r="F27" s="57">
        <v>8.5</v>
      </c>
      <c r="G27" s="107">
        <f t="shared" si="0"/>
        <v>8.4</v>
      </c>
      <c r="H27" s="58" t="str">
        <f t="shared" si="1"/>
        <v>B+</v>
      </c>
      <c r="I27" s="59"/>
    </row>
    <row r="28" spans="1:9" ht="16.5" x14ac:dyDescent="0.35">
      <c r="A28" s="55">
        <v>15</v>
      </c>
      <c r="B28" s="48" t="s">
        <v>468</v>
      </c>
      <c r="C28" s="49" t="s">
        <v>469</v>
      </c>
      <c r="D28" s="50" t="s">
        <v>21</v>
      </c>
      <c r="E28" s="56">
        <v>7.5</v>
      </c>
      <c r="F28" s="57">
        <v>6.5</v>
      </c>
      <c r="G28" s="107">
        <f t="shared" si="0"/>
        <v>6.8</v>
      </c>
      <c r="H28" s="58" t="str">
        <f t="shared" si="1"/>
        <v>C+</v>
      </c>
      <c r="I28" s="59"/>
    </row>
    <row r="29" spans="1:9" ht="16.5" x14ac:dyDescent="0.35">
      <c r="A29" s="55">
        <v>16</v>
      </c>
      <c r="B29" s="48" t="s">
        <v>470</v>
      </c>
      <c r="C29" s="49" t="s">
        <v>471</v>
      </c>
      <c r="D29" s="50" t="s">
        <v>472</v>
      </c>
      <c r="E29" s="56">
        <v>7</v>
      </c>
      <c r="F29" s="57">
        <v>7</v>
      </c>
      <c r="G29" s="107">
        <f t="shared" si="0"/>
        <v>7</v>
      </c>
      <c r="H29" s="58" t="str">
        <f t="shared" si="1"/>
        <v>B</v>
      </c>
      <c r="I29" s="59"/>
    </row>
    <row r="30" spans="1:9" ht="16.5" x14ac:dyDescent="0.35">
      <c r="A30" s="55">
        <v>17</v>
      </c>
      <c r="B30" s="48" t="s">
        <v>473</v>
      </c>
      <c r="C30" s="49" t="s">
        <v>474</v>
      </c>
      <c r="D30" s="50" t="s">
        <v>475</v>
      </c>
      <c r="E30" s="56">
        <v>9</v>
      </c>
      <c r="F30" s="57">
        <v>8</v>
      </c>
      <c r="G30" s="107">
        <f t="shared" si="0"/>
        <v>8.3000000000000007</v>
      </c>
      <c r="H30" s="58" t="str">
        <f t="shared" si="1"/>
        <v>B+</v>
      </c>
      <c r="I30" s="59"/>
    </row>
    <row r="31" spans="1:9" ht="16.5" x14ac:dyDescent="0.35">
      <c r="A31" s="55">
        <v>18</v>
      </c>
      <c r="B31" s="48" t="s">
        <v>476</v>
      </c>
      <c r="C31" s="49" t="s">
        <v>477</v>
      </c>
      <c r="D31" s="50" t="s">
        <v>478</v>
      </c>
      <c r="E31" s="56">
        <v>9.5</v>
      </c>
      <c r="F31" s="57">
        <v>9</v>
      </c>
      <c r="G31" s="107">
        <f t="shared" si="0"/>
        <v>9.1999999999999993</v>
      </c>
      <c r="H31" s="58" t="str">
        <f t="shared" si="1"/>
        <v>A</v>
      </c>
      <c r="I31" s="59"/>
    </row>
    <row r="32" spans="1:9" ht="16.5" x14ac:dyDescent="0.35">
      <c r="A32" s="55">
        <v>19</v>
      </c>
      <c r="B32" s="48" t="s">
        <v>479</v>
      </c>
      <c r="C32" s="49" t="s">
        <v>480</v>
      </c>
      <c r="D32" s="50" t="s">
        <v>83</v>
      </c>
      <c r="E32" s="56">
        <v>8.5</v>
      </c>
      <c r="F32" s="57">
        <v>7.5</v>
      </c>
      <c r="G32" s="107">
        <f t="shared" si="0"/>
        <v>7.8</v>
      </c>
      <c r="H32" s="58" t="str">
        <f t="shared" si="1"/>
        <v>B</v>
      </c>
      <c r="I32" s="59"/>
    </row>
    <row r="33" spans="1:9" ht="16.5" x14ac:dyDescent="0.35">
      <c r="A33" s="55">
        <v>20</v>
      </c>
      <c r="B33" s="48" t="s">
        <v>481</v>
      </c>
      <c r="C33" s="49" t="s">
        <v>482</v>
      </c>
      <c r="D33" s="50" t="s">
        <v>70</v>
      </c>
      <c r="E33" s="56">
        <v>9</v>
      </c>
      <c r="F33" s="57">
        <v>5.5</v>
      </c>
      <c r="G33" s="107">
        <f t="shared" si="0"/>
        <v>6.6</v>
      </c>
      <c r="H33" s="58" t="str">
        <f t="shared" si="1"/>
        <v>C+</v>
      </c>
      <c r="I33" s="59"/>
    </row>
    <row r="34" spans="1:9" ht="16.5" x14ac:dyDescent="0.35">
      <c r="A34" s="55">
        <v>21</v>
      </c>
      <c r="B34" s="48" t="s">
        <v>483</v>
      </c>
      <c r="C34" s="49" t="s">
        <v>84</v>
      </c>
      <c r="D34" s="50" t="s">
        <v>34</v>
      </c>
      <c r="E34" s="56">
        <v>7.5</v>
      </c>
      <c r="F34" s="57">
        <v>5</v>
      </c>
      <c r="G34" s="107">
        <f t="shared" si="0"/>
        <v>5.8</v>
      </c>
      <c r="H34" s="58" t="str">
        <f t="shared" si="1"/>
        <v>C</v>
      </c>
      <c r="I34" s="59"/>
    </row>
    <row r="35" spans="1:9" ht="16.5" x14ac:dyDescent="0.35">
      <c r="A35" s="55">
        <v>22</v>
      </c>
      <c r="B35" s="48" t="s">
        <v>484</v>
      </c>
      <c r="C35" s="49" t="s">
        <v>485</v>
      </c>
      <c r="D35" s="50" t="s">
        <v>85</v>
      </c>
      <c r="E35" s="56">
        <v>8</v>
      </c>
      <c r="F35" s="57">
        <v>7</v>
      </c>
      <c r="G35" s="107">
        <f t="shared" si="0"/>
        <v>7.3</v>
      </c>
      <c r="H35" s="58" t="str">
        <f t="shared" si="1"/>
        <v>B</v>
      </c>
      <c r="I35" s="59"/>
    </row>
    <row r="36" spans="1:9" ht="16.5" x14ac:dyDescent="0.35">
      <c r="A36" s="55">
        <v>23</v>
      </c>
      <c r="B36" s="48" t="s">
        <v>486</v>
      </c>
      <c r="C36" s="49" t="s">
        <v>487</v>
      </c>
      <c r="D36" s="50" t="s">
        <v>488</v>
      </c>
      <c r="E36" s="56">
        <v>7</v>
      </c>
      <c r="F36" s="57">
        <v>6</v>
      </c>
      <c r="G36" s="107">
        <f t="shared" si="0"/>
        <v>6.3</v>
      </c>
      <c r="H36" s="58" t="str">
        <f t="shared" si="1"/>
        <v>C+</v>
      </c>
      <c r="I36" s="59"/>
    </row>
    <row r="37" spans="1:9" ht="16.5" x14ac:dyDescent="0.35">
      <c r="A37" s="55">
        <v>24</v>
      </c>
      <c r="B37" s="48" t="s">
        <v>489</v>
      </c>
      <c r="C37" s="49" t="s">
        <v>490</v>
      </c>
      <c r="D37" s="50" t="s">
        <v>23</v>
      </c>
      <c r="E37" s="56">
        <v>8.5</v>
      </c>
      <c r="F37" s="57">
        <v>8</v>
      </c>
      <c r="G37" s="107">
        <f t="shared" si="0"/>
        <v>8.1999999999999993</v>
      </c>
      <c r="H37" s="58" t="str">
        <f t="shared" si="1"/>
        <v>B+</v>
      </c>
      <c r="I37" s="59"/>
    </row>
    <row r="38" spans="1:9" ht="16.5" x14ac:dyDescent="0.35">
      <c r="A38" s="55">
        <v>25</v>
      </c>
      <c r="B38" s="48" t="s">
        <v>491</v>
      </c>
      <c r="C38" s="49" t="s">
        <v>86</v>
      </c>
      <c r="D38" s="50" t="s">
        <v>23</v>
      </c>
      <c r="E38" s="56">
        <v>8</v>
      </c>
      <c r="F38" s="57">
        <v>7</v>
      </c>
      <c r="G38" s="107">
        <f t="shared" si="0"/>
        <v>7.3</v>
      </c>
      <c r="H38" s="58" t="str">
        <f t="shared" si="1"/>
        <v>B</v>
      </c>
      <c r="I38" s="59"/>
    </row>
    <row r="39" spans="1:9" ht="16.5" x14ac:dyDescent="0.35">
      <c r="A39" s="55">
        <v>26</v>
      </c>
      <c r="B39" s="48" t="s">
        <v>492</v>
      </c>
      <c r="C39" s="49" t="s">
        <v>493</v>
      </c>
      <c r="D39" s="50" t="s">
        <v>494</v>
      </c>
      <c r="E39" s="56">
        <v>8</v>
      </c>
      <c r="F39" s="57">
        <v>6</v>
      </c>
      <c r="G39" s="107">
        <f t="shared" si="0"/>
        <v>6.6</v>
      </c>
      <c r="H39" s="58" t="str">
        <f t="shared" si="1"/>
        <v>C+</v>
      </c>
      <c r="I39" s="59"/>
    </row>
    <row r="40" spans="1:9" ht="16.5" x14ac:dyDescent="0.35">
      <c r="A40" s="55">
        <v>27</v>
      </c>
      <c r="B40" s="48" t="s">
        <v>495</v>
      </c>
      <c r="C40" s="49" t="s">
        <v>496</v>
      </c>
      <c r="D40" s="50" t="s">
        <v>494</v>
      </c>
      <c r="E40" s="56">
        <v>8</v>
      </c>
      <c r="F40" s="57">
        <v>7</v>
      </c>
      <c r="G40" s="107">
        <f t="shared" si="0"/>
        <v>7.3</v>
      </c>
      <c r="H40" s="58" t="str">
        <f t="shared" si="1"/>
        <v>B</v>
      </c>
      <c r="I40" s="59"/>
    </row>
    <row r="41" spans="1:9" ht="16.5" x14ac:dyDescent="0.35">
      <c r="A41" s="55">
        <v>28</v>
      </c>
      <c r="B41" s="48" t="s">
        <v>497</v>
      </c>
      <c r="C41" s="49" t="s">
        <v>498</v>
      </c>
      <c r="D41" s="50" t="s">
        <v>27</v>
      </c>
      <c r="E41" s="56">
        <v>8.5</v>
      </c>
      <c r="F41" s="57">
        <v>7.5</v>
      </c>
      <c r="G41" s="107">
        <f t="shared" si="0"/>
        <v>7.8</v>
      </c>
      <c r="H41" s="58" t="str">
        <f t="shared" si="1"/>
        <v>B</v>
      </c>
      <c r="I41" s="59"/>
    </row>
    <row r="42" spans="1:9" ht="16.5" x14ac:dyDescent="0.35">
      <c r="A42" s="55">
        <v>29</v>
      </c>
      <c r="B42" s="48" t="s">
        <v>499</v>
      </c>
      <c r="C42" s="49" t="s">
        <v>500</v>
      </c>
      <c r="D42" s="50" t="s">
        <v>27</v>
      </c>
      <c r="E42" s="56">
        <v>8.5</v>
      </c>
      <c r="F42" s="57">
        <v>8</v>
      </c>
      <c r="G42" s="107">
        <f t="shared" si="0"/>
        <v>8.1999999999999993</v>
      </c>
      <c r="H42" s="58" t="str">
        <f t="shared" si="1"/>
        <v>B+</v>
      </c>
      <c r="I42" s="59"/>
    </row>
    <row r="43" spans="1:9" ht="16.5" x14ac:dyDescent="0.35">
      <c r="A43" s="55">
        <v>30</v>
      </c>
      <c r="B43" s="48" t="s">
        <v>501</v>
      </c>
      <c r="C43" s="49" t="s">
        <v>502</v>
      </c>
      <c r="D43" s="50" t="s">
        <v>71</v>
      </c>
      <c r="E43" s="56">
        <v>8.5</v>
      </c>
      <c r="F43" s="57">
        <v>6</v>
      </c>
      <c r="G43" s="107">
        <f t="shared" si="0"/>
        <v>6.8</v>
      </c>
      <c r="H43" s="58" t="str">
        <f t="shared" si="1"/>
        <v>C+</v>
      </c>
      <c r="I43" s="59"/>
    </row>
    <row r="44" spans="1:9" ht="16.5" x14ac:dyDescent="0.35">
      <c r="A44" s="55">
        <v>31</v>
      </c>
      <c r="B44" s="48" t="s">
        <v>503</v>
      </c>
      <c r="C44" s="49" t="s">
        <v>54</v>
      </c>
      <c r="D44" s="50" t="s">
        <v>504</v>
      </c>
      <c r="E44" s="56">
        <v>7</v>
      </c>
      <c r="F44" s="57">
        <v>6.5</v>
      </c>
      <c r="G44" s="107">
        <f t="shared" si="0"/>
        <v>6.7</v>
      </c>
      <c r="H44" s="58" t="str">
        <f t="shared" si="1"/>
        <v>C+</v>
      </c>
      <c r="I44" s="59"/>
    </row>
    <row r="45" spans="1:9" ht="16.5" x14ac:dyDescent="0.35">
      <c r="A45" s="55">
        <v>32</v>
      </c>
      <c r="B45" s="48" t="s">
        <v>505</v>
      </c>
      <c r="C45" s="49" t="s">
        <v>506</v>
      </c>
      <c r="D45" s="50" t="s">
        <v>507</v>
      </c>
      <c r="E45" s="56">
        <v>8.5</v>
      </c>
      <c r="F45" s="57">
        <v>7.5</v>
      </c>
      <c r="G45" s="107">
        <f t="shared" si="0"/>
        <v>7.8</v>
      </c>
      <c r="H45" s="58" t="str">
        <f t="shared" si="1"/>
        <v>B</v>
      </c>
      <c r="I45" s="59"/>
    </row>
    <row r="46" spans="1:9" ht="16.5" x14ac:dyDescent="0.35">
      <c r="A46" s="55">
        <v>33</v>
      </c>
      <c r="B46" s="48" t="s">
        <v>508</v>
      </c>
      <c r="C46" s="49" t="s">
        <v>509</v>
      </c>
      <c r="D46" s="50" t="s">
        <v>510</v>
      </c>
      <c r="E46" s="56">
        <v>8</v>
      </c>
      <c r="F46" s="57">
        <v>7</v>
      </c>
      <c r="G46" s="107">
        <f t="shared" si="0"/>
        <v>7.3</v>
      </c>
      <c r="H46" s="58" t="str">
        <f t="shared" si="1"/>
        <v>B</v>
      </c>
      <c r="I46" s="59"/>
    </row>
    <row r="47" spans="1:9" ht="16.5" x14ac:dyDescent="0.35">
      <c r="A47" s="55">
        <v>34</v>
      </c>
      <c r="B47" s="48" t="s">
        <v>511</v>
      </c>
      <c r="C47" s="49" t="s">
        <v>512</v>
      </c>
      <c r="D47" s="50" t="s">
        <v>31</v>
      </c>
      <c r="E47" s="56">
        <v>8</v>
      </c>
      <c r="F47" s="57">
        <v>8</v>
      </c>
      <c r="G47" s="107">
        <f t="shared" si="0"/>
        <v>8</v>
      </c>
      <c r="H47" s="58" t="str">
        <f t="shared" si="1"/>
        <v>B+</v>
      </c>
      <c r="I47" s="59"/>
    </row>
    <row r="48" spans="1:9" ht="16.5" x14ac:dyDescent="0.35">
      <c r="A48" s="55">
        <v>35</v>
      </c>
      <c r="B48" s="48" t="s">
        <v>513</v>
      </c>
      <c r="C48" s="49" t="s">
        <v>514</v>
      </c>
      <c r="D48" s="50" t="s">
        <v>515</v>
      </c>
      <c r="E48" s="56">
        <v>8</v>
      </c>
      <c r="F48" s="57">
        <v>8</v>
      </c>
      <c r="G48" s="107">
        <f t="shared" si="0"/>
        <v>8</v>
      </c>
      <c r="H48" s="58" t="str">
        <f t="shared" si="1"/>
        <v>B+</v>
      </c>
      <c r="I48" s="59"/>
    </row>
    <row r="49" spans="1:9" ht="16.5" x14ac:dyDescent="0.35">
      <c r="A49" s="55">
        <v>36</v>
      </c>
      <c r="B49" s="48" t="s">
        <v>516</v>
      </c>
      <c r="C49" s="49" t="s">
        <v>517</v>
      </c>
      <c r="D49" s="50" t="s">
        <v>518</v>
      </c>
      <c r="E49" s="56">
        <v>9</v>
      </c>
      <c r="F49" s="57">
        <v>9.5</v>
      </c>
      <c r="G49" s="107">
        <f t="shared" si="0"/>
        <v>9.4</v>
      </c>
      <c r="H49" s="58" t="str">
        <f t="shared" si="1"/>
        <v>A</v>
      </c>
      <c r="I49" s="59"/>
    </row>
    <row r="50" spans="1:9" ht="16.5" x14ac:dyDescent="0.35">
      <c r="A50" s="55">
        <v>37</v>
      </c>
      <c r="B50" s="48" t="s">
        <v>519</v>
      </c>
      <c r="C50" s="49" t="s">
        <v>87</v>
      </c>
      <c r="D50" s="50" t="s">
        <v>518</v>
      </c>
      <c r="E50" s="56">
        <v>8</v>
      </c>
      <c r="F50" s="57">
        <v>7.5</v>
      </c>
      <c r="G50" s="107">
        <f t="shared" si="0"/>
        <v>7.7</v>
      </c>
      <c r="H50" s="58" t="str">
        <f t="shared" si="1"/>
        <v>B</v>
      </c>
      <c r="I50" s="59"/>
    </row>
    <row r="51" spans="1:9" ht="16.5" x14ac:dyDescent="0.35">
      <c r="A51" s="55">
        <v>38</v>
      </c>
      <c r="B51" s="48" t="s">
        <v>520</v>
      </c>
      <c r="C51" s="49" t="s">
        <v>521</v>
      </c>
      <c r="D51" s="50" t="s">
        <v>89</v>
      </c>
      <c r="E51" s="56">
        <v>9.5</v>
      </c>
      <c r="F51" s="57">
        <v>6</v>
      </c>
      <c r="G51" s="107">
        <f t="shared" si="0"/>
        <v>7.1</v>
      </c>
      <c r="H51" s="58" t="str">
        <f t="shared" si="1"/>
        <v>B</v>
      </c>
      <c r="I51" s="59"/>
    </row>
    <row r="52" spans="1:9" ht="16.5" x14ac:dyDescent="0.35">
      <c r="A52" s="55">
        <v>39</v>
      </c>
      <c r="B52" s="48" t="s">
        <v>522</v>
      </c>
      <c r="C52" s="49" t="s">
        <v>523</v>
      </c>
      <c r="D52" s="50" t="s">
        <v>524</v>
      </c>
      <c r="E52" s="56">
        <v>8</v>
      </c>
      <c r="F52" s="57">
        <v>5.5</v>
      </c>
      <c r="G52" s="107">
        <f t="shared" si="0"/>
        <v>6.3</v>
      </c>
      <c r="H52" s="58" t="str">
        <f t="shared" si="1"/>
        <v>C+</v>
      </c>
      <c r="I52" s="59"/>
    </row>
    <row r="53" spans="1:9" ht="16.5" x14ac:dyDescent="0.35">
      <c r="A53" s="55">
        <v>40</v>
      </c>
      <c r="B53" s="48" t="s">
        <v>525</v>
      </c>
      <c r="C53" s="49" t="s">
        <v>526</v>
      </c>
      <c r="D53" s="50" t="s">
        <v>88</v>
      </c>
      <c r="E53" s="56">
        <v>8.5</v>
      </c>
      <c r="F53" s="57">
        <v>6</v>
      </c>
      <c r="G53" s="107">
        <f t="shared" si="0"/>
        <v>6.8</v>
      </c>
      <c r="H53" s="58" t="str">
        <f t="shared" si="1"/>
        <v>C+</v>
      </c>
      <c r="I53" s="59"/>
    </row>
    <row r="54" spans="1:9" ht="16.5" x14ac:dyDescent="0.35">
      <c r="A54" s="55">
        <v>41</v>
      </c>
      <c r="B54" s="48" t="s">
        <v>527</v>
      </c>
      <c r="C54" s="49" t="s">
        <v>528</v>
      </c>
      <c r="D54" s="50" t="s">
        <v>529</v>
      </c>
      <c r="E54" s="56">
        <v>8</v>
      </c>
      <c r="F54" s="57">
        <v>7</v>
      </c>
      <c r="G54" s="107">
        <f t="shared" si="0"/>
        <v>7.3</v>
      </c>
      <c r="H54" s="58" t="str">
        <f t="shared" si="1"/>
        <v>B</v>
      </c>
      <c r="I54" s="59"/>
    </row>
    <row r="55" spans="1:9" ht="16.5" x14ac:dyDescent="0.35">
      <c r="A55" s="55">
        <v>42</v>
      </c>
      <c r="B55" s="48" t="s">
        <v>530</v>
      </c>
      <c r="C55" s="49" t="s">
        <v>531</v>
      </c>
      <c r="D55" s="50" t="s">
        <v>90</v>
      </c>
      <c r="E55" s="56">
        <v>8.5</v>
      </c>
      <c r="F55" s="57">
        <v>7.5</v>
      </c>
      <c r="G55" s="107">
        <f t="shared" si="0"/>
        <v>7.8</v>
      </c>
      <c r="H55" s="58" t="str">
        <f t="shared" si="1"/>
        <v>B</v>
      </c>
      <c r="I55" s="59"/>
    </row>
    <row r="56" spans="1:9" ht="16.5" x14ac:dyDescent="0.35">
      <c r="A56" s="55">
        <v>43</v>
      </c>
      <c r="B56" s="48" t="s">
        <v>532</v>
      </c>
      <c r="C56" s="49" t="s">
        <v>533</v>
      </c>
      <c r="D56" s="50" t="s">
        <v>534</v>
      </c>
      <c r="E56" s="56">
        <v>7.5</v>
      </c>
      <c r="F56" s="57">
        <v>6</v>
      </c>
      <c r="G56" s="107">
        <f t="shared" si="0"/>
        <v>6.5</v>
      </c>
      <c r="H56" s="58" t="str">
        <f t="shared" si="1"/>
        <v>C+</v>
      </c>
      <c r="I56" s="59"/>
    </row>
    <row r="57" spans="1:9" ht="16.5" x14ac:dyDescent="0.35">
      <c r="A57" s="55">
        <v>44</v>
      </c>
      <c r="B57" s="48" t="s">
        <v>535</v>
      </c>
      <c r="C57" s="49" t="s">
        <v>536</v>
      </c>
      <c r="D57" s="50" t="s">
        <v>537</v>
      </c>
      <c r="E57" s="56">
        <v>9</v>
      </c>
      <c r="F57" s="57">
        <v>7</v>
      </c>
      <c r="G57" s="107">
        <f t="shared" si="0"/>
        <v>7.6</v>
      </c>
      <c r="H57" s="58" t="str">
        <f t="shared" si="1"/>
        <v>B</v>
      </c>
      <c r="I57" s="59"/>
    </row>
    <row r="58" spans="1:9" ht="16.5" x14ac:dyDescent="0.35">
      <c r="A58" s="55">
        <v>45</v>
      </c>
      <c r="B58" s="48" t="s">
        <v>538</v>
      </c>
      <c r="C58" s="49" t="s">
        <v>539</v>
      </c>
      <c r="D58" s="50" t="s">
        <v>91</v>
      </c>
      <c r="E58" s="56">
        <v>8</v>
      </c>
      <c r="F58" s="57">
        <v>6</v>
      </c>
      <c r="G58" s="107">
        <f t="shared" si="0"/>
        <v>6.6</v>
      </c>
      <c r="H58" s="58" t="str">
        <f t="shared" si="1"/>
        <v>C+</v>
      </c>
      <c r="I58" s="59"/>
    </row>
    <row r="59" spans="1:9" ht="16.5" x14ac:dyDescent="0.35">
      <c r="A59" s="55">
        <v>46</v>
      </c>
      <c r="B59" s="48" t="s">
        <v>540</v>
      </c>
      <c r="C59" s="49" t="s">
        <v>87</v>
      </c>
      <c r="D59" s="50" t="s">
        <v>48</v>
      </c>
      <c r="E59" s="56">
        <v>9</v>
      </c>
      <c r="F59" s="57">
        <v>8.5</v>
      </c>
      <c r="G59" s="107">
        <f t="shared" si="0"/>
        <v>8.6999999999999993</v>
      </c>
      <c r="H59" s="58" t="str">
        <f t="shared" si="1"/>
        <v>A</v>
      </c>
      <c r="I59" s="59"/>
    </row>
    <row r="60" spans="1:9" ht="16.5" x14ac:dyDescent="0.35">
      <c r="A60" s="55">
        <v>47</v>
      </c>
      <c r="B60" s="48" t="s">
        <v>541</v>
      </c>
      <c r="C60" s="49" t="s">
        <v>92</v>
      </c>
      <c r="D60" s="50" t="s">
        <v>69</v>
      </c>
      <c r="E60" s="56">
        <v>7.5</v>
      </c>
      <c r="F60" s="57">
        <v>8.5</v>
      </c>
      <c r="G60" s="107">
        <f t="shared" si="0"/>
        <v>8.1999999999999993</v>
      </c>
      <c r="H60" s="58" t="str">
        <f t="shared" si="1"/>
        <v>B+</v>
      </c>
      <c r="I60" s="59"/>
    </row>
    <row r="61" spans="1:9" ht="16.5" x14ac:dyDescent="0.35">
      <c r="A61" s="55">
        <v>48</v>
      </c>
      <c r="B61" s="48" t="s">
        <v>542</v>
      </c>
      <c r="C61" s="49" t="s">
        <v>543</v>
      </c>
      <c r="D61" s="50" t="s">
        <v>39</v>
      </c>
      <c r="E61" s="56">
        <v>9.5</v>
      </c>
      <c r="F61" s="57">
        <v>7</v>
      </c>
      <c r="G61" s="107">
        <f t="shared" si="0"/>
        <v>7.8</v>
      </c>
      <c r="H61" s="58" t="str">
        <f t="shared" si="1"/>
        <v>B</v>
      </c>
      <c r="I61" s="59"/>
    </row>
    <row r="62" spans="1:9" ht="16.5" x14ac:dyDescent="0.35">
      <c r="A62" s="55">
        <v>49</v>
      </c>
      <c r="B62" s="48" t="s">
        <v>544</v>
      </c>
      <c r="C62" s="49" t="s">
        <v>93</v>
      </c>
      <c r="D62" s="50" t="s">
        <v>39</v>
      </c>
      <c r="E62" s="56">
        <v>9</v>
      </c>
      <c r="F62" s="57">
        <v>7.5</v>
      </c>
      <c r="G62" s="107">
        <f t="shared" si="0"/>
        <v>8</v>
      </c>
      <c r="H62" s="58" t="str">
        <f t="shared" si="1"/>
        <v>B+</v>
      </c>
      <c r="I62" s="59"/>
    </row>
    <row r="63" spans="1:9" ht="16.5" x14ac:dyDescent="0.35">
      <c r="A63" s="55">
        <v>50</v>
      </c>
      <c r="B63" s="48" t="s">
        <v>545</v>
      </c>
      <c r="C63" s="49" t="s">
        <v>546</v>
      </c>
      <c r="D63" s="50" t="s">
        <v>39</v>
      </c>
      <c r="E63" s="56">
        <v>8.5</v>
      </c>
      <c r="F63" s="57">
        <v>5</v>
      </c>
      <c r="G63" s="107">
        <f t="shared" si="0"/>
        <v>6.1</v>
      </c>
      <c r="H63" s="58" t="str">
        <f t="shared" si="1"/>
        <v>C+</v>
      </c>
      <c r="I63" s="59"/>
    </row>
    <row r="64" spans="1:9" ht="16.5" x14ac:dyDescent="0.35">
      <c r="A64" s="55">
        <v>51</v>
      </c>
      <c r="B64" s="48" t="s">
        <v>547</v>
      </c>
      <c r="C64" s="49" t="s">
        <v>93</v>
      </c>
      <c r="D64" s="50" t="s">
        <v>49</v>
      </c>
      <c r="E64" s="56">
        <v>9</v>
      </c>
      <c r="F64" s="57">
        <v>8</v>
      </c>
      <c r="G64" s="107">
        <f t="shared" si="0"/>
        <v>8.3000000000000007</v>
      </c>
      <c r="H64" s="58" t="str">
        <f t="shared" si="1"/>
        <v>B+</v>
      </c>
      <c r="I64" s="59"/>
    </row>
    <row r="65" spans="1:9" ht="16.5" x14ac:dyDescent="0.35">
      <c r="A65" s="55">
        <v>52</v>
      </c>
      <c r="B65" s="48" t="s">
        <v>548</v>
      </c>
      <c r="C65" s="49" t="s">
        <v>549</v>
      </c>
      <c r="D65" s="50" t="s">
        <v>94</v>
      </c>
      <c r="E65" s="56">
        <v>8</v>
      </c>
      <c r="F65" s="57">
        <v>7</v>
      </c>
      <c r="G65" s="107">
        <f t="shared" si="0"/>
        <v>7.3</v>
      </c>
      <c r="H65" s="58" t="str">
        <f t="shared" si="1"/>
        <v>B</v>
      </c>
      <c r="I65" s="59"/>
    </row>
    <row r="66" spans="1:9" ht="16.5" x14ac:dyDescent="0.35">
      <c r="A66" s="55">
        <v>53</v>
      </c>
      <c r="B66" s="48" t="s">
        <v>550</v>
      </c>
      <c r="C66" s="49" t="s">
        <v>551</v>
      </c>
      <c r="D66" s="50" t="s">
        <v>422</v>
      </c>
      <c r="E66" s="56">
        <v>8</v>
      </c>
      <c r="F66" s="57">
        <v>8.5</v>
      </c>
      <c r="G66" s="107">
        <f t="shared" si="0"/>
        <v>8.4</v>
      </c>
      <c r="H66" s="58" t="str">
        <f t="shared" si="1"/>
        <v>B+</v>
      </c>
      <c r="I66" s="59"/>
    </row>
    <row r="67" spans="1:9" ht="16.5" x14ac:dyDescent="0.35">
      <c r="A67" s="60"/>
      <c r="B67" s="61"/>
      <c r="C67" s="62"/>
      <c r="D67" s="63"/>
      <c r="E67" s="64"/>
      <c r="F67" s="65"/>
      <c r="G67" s="66"/>
      <c r="H67" s="67"/>
      <c r="I67" s="68"/>
    </row>
    <row r="68" spans="1:9" ht="16.5" x14ac:dyDescent="0.35">
      <c r="A68" s="69"/>
      <c r="B68" s="70"/>
      <c r="C68" s="71"/>
      <c r="D68" s="72"/>
      <c r="E68" s="43"/>
      <c r="F68" s="43"/>
      <c r="G68" s="43"/>
      <c r="H68" s="43"/>
      <c r="I68" s="41"/>
    </row>
    <row r="69" spans="1:9" ht="16.5" x14ac:dyDescent="0.35">
      <c r="A69" s="141" t="str">
        <f>"Cộng danh sách gồm "</f>
        <v xml:space="preserve">Cộng danh sách gồm </v>
      </c>
      <c r="B69" s="142"/>
      <c r="C69" s="143"/>
      <c r="D69" s="73">
        <f>COUNTA(A14:A67)</f>
        <v>53</v>
      </c>
      <c r="E69" s="74" t="s">
        <v>552</v>
      </c>
      <c r="F69" s="75"/>
      <c r="G69" s="43"/>
      <c r="H69" s="43"/>
      <c r="I69" s="41"/>
    </row>
    <row r="70" spans="1:9" ht="16.5" x14ac:dyDescent="0.35">
      <c r="A70" s="144" t="s">
        <v>17</v>
      </c>
      <c r="B70" s="145"/>
      <c r="C70" s="146"/>
      <c r="D70" s="76">
        <v>53</v>
      </c>
      <c r="E70" s="99">
        <v>1</v>
      </c>
      <c r="F70" s="69"/>
      <c r="G70" s="43"/>
      <c r="H70" s="43"/>
      <c r="I70" s="41"/>
    </row>
    <row r="71" spans="1:9" ht="16.5" x14ac:dyDescent="0.35">
      <c r="A71" s="144" t="s">
        <v>18</v>
      </c>
      <c r="B71" s="145"/>
      <c r="C71" s="146"/>
      <c r="D71" s="76">
        <f>D69-D70</f>
        <v>0</v>
      </c>
      <c r="E71" s="74" t="s">
        <v>552</v>
      </c>
      <c r="F71" s="69"/>
      <c r="G71" s="43"/>
      <c r="H71" s="43"/>
      <c r="I71" s="41"/>
    </row>
    <row r="72" spans="1:9" ht="16.5" x14ac:dyDescent="0.35">
      <c r="A72" s="69"/>
      <c r="B72" s="70"/>
      <c r="C72" s="71"/>
      <c r="D72" s="72"/>
      <c r="E72" s="43"/>
      <c r="F72" s="43"/>
      <c r="G72" s="43"/>
      <c r="H72" s="43"/>
      <c r="I72" s="41"/>
    </row>
    <row r="73" spans="1:9" ht="16.5" x14ac:dyDescent="0.35">
      <c r="A73" s="41"/>
      <c r="B73" s="42"/>
      <c r="C73" s="43"/>
      <c r="D73" s="128" t="str">
        <f ca="1">"TP. Hồ Chí Minh, ngày "&amp;  DAY(NOW())&amp;" tháng " &amp;MONTH(NOW())&amp;" năm "&amp;YEAR(NOW())</f>
        <v>TP. Hồ Chí Minh, ngày 15 tháng 11 năm 2021</v>
      </c>
      <c r="E73" s="128"/>
      <c r="F73" s="128"/>
      <c r="G73" s="128"/>
      <c r="H73" s="128"/>
      <c r="I73" s="88"/>
    </row>
    <row r="74" spans="1:9" ht="16.5" x14ac:dyDescent="0.35">
      <c r="A74" s="113" t="s">
        <v>561</v>
      </c>
      <c r="B74" s="113"/>
      <c r="C74" s="113"/>
      <c r="D74" s="133" t="s">
        <v>19</v>
      </c>
      <c r="E74" s="133"/>
      <c r="F74" s="133"/>
      <c r="G74" s="133"/>
      <c r="H74" s="133"/>
      <c r="I74" s="133"/>
    </row>
    <row r="75" spans="1:9" ht="16.5" x14ac:dyDescent="0.35">
      <c r="A75" s="41"/>
      <c r="B75" s="42"/>
      <c r="C75" s="43"/>
      <c r="D75" s="43"/>
      <c r="E75" s="43"/>
      <c r="F75" s="43"/>
      <c r="G75" s="43"/>
      <c r="H75" s="43"/>
      <c r="I75" s="41"/>
    </row>
    <row r="80" spans="1:9" s="103" customFormat="1" ht="15.5" customHeight="1" x14ac:dyDescent="0.35">
      <c r="B80" s="112" t="s">
        <v>558</v>
      </c>
      <c r="C80" s="112"/>
      <c r="F80" s="112" t="s">
        <v>558</v>
      </c>
      <c r="G80" s="112"/>
      <c r="H80" s="112"/>
    </row>
  </sheetData>
  <mergeCells count="29">
    <mergeCell ref="A9:D9"/>
    <mergeCell ref="E9:I9"/>
    <mergeCell ref="A1:D1"/>
    <mergeCell ref="E1:I1"/>
    <mergeCell ref="A2:D2"/>
    <mergeCell ref="E2:I2"/>
    <mergeCell ref="A3:D3"/>
    <mergeCell ref="A4:D4"/>
    <mergeCell ref="A5:I5"/>
    <mergeCell ref="A7:D7"/>
    <mergeCell ref="E7:I7"/>
    <mergeCell ref="A8:D8"/>
    <mergeCell ref="E8:I8"/>
    <mergeCell ref="F80:H80"/>
    <mergeCell ref="B80:C80"/>
    <mergeCell ref="A74:C74"/>
    <mergeCell ref="D74:I74"/>
    <mergeCell ref="G11:H12"/>
    <mergeCell ref="I11:I13"/>
    <mergeCell ref="A69:C69"/>
    <mergeCell ref="A70:C70"/>
    <mergeCell ref="A71:C71"/>
    <mergeCell ref="A11:A13"/>
    <mergeCell ref="B11:B13"/>
    <mergeCell ref="C11:C13"/>
    <mergeCell ref="D11:D13"/>
    <mergeCell ref="E11:E12"/>
    <mergeCell ref="F11:F12"/>
    <mergeCell ref="D73:H73"/>
  </mergeCells>
  <conditionalFormatting sqref="H14:H64">
    <cfRule type="cellIs" dxfId="9" priority="9" stopIfTrue="1" operator="equal">
      <formula>"F"</formula>
    </cfRule>
  </conditionalFormatting>
  <conditionalFormatting sqref="G14:G64">
    <cfRule type="cellIs" dxfId="8" priority="8" stopIfTrue="1" operator="lessThan">
      <formula>4.95</formula>
    </cfRule>
    <cfRule type="cellIs" dxfId="7" priority="10" stopIfTrue="1" operator="lessThan">
      <formula>4</formula>
    </cfRule>
  </conditionalFormatting>
  <conditionalFormatting sqref="G14:G64">
    <cfRule type="cellIs" dxfId="6" priority="5" stopIfTrue="1" operator="lessThan">
      <formula>4.95</formula>
    </cfRule>
    <cfRule type="cellIs" dxfId="5" priority="6" stopIfTrue="1" operator="lessThan">
      <formula>4.95</formula>
    </cfRule>
    <cfRule type="cellIs" dxfId="4" priority="7" stopIfTrue="1" operator="lessThan">
      <formula>4</formula>
    </cfRule>
  </conditionalFormatting>
  <conditionalFormatting sqref="H14:H67">
    <cfRule type="cellIs" dxfId="3" priority="4" stopIfTrue="1" operator="equal">
      <formula>"F"</formula>
    </cfRule>
  </conditionalFormatting>
  <conditionalFormatting sqref="G14:G67">
    <cfRule type="cellIs" dxfId="2" priority="1" stopIfTrue="1" operator="lessThan">
      <formula>4.95</formula>
    </cfRule>
    <cfRule type="cellIs" dxfId="1" priority="2" stopIfTrue="1" operator="lessThan">
      <formula>4.95</formula>
    </cfRule>
    <cfRule type="cellIs" dxfId="0" priority="3" stopIfTrue="1" operator="lessThan">
      <formula>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06ĐH_QH</vt:lpstr>
      <vt:lpstr>06ĐH_QT</vt:lpstr>
      <vt:lpstr>06ĐH_QB</vt:lpstr>
      <vt:lpstr>06ĐH_QĐ1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2021-11-15T04:03:35Z</dcterms:modified>
</cp:coreProperties>
</file>