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1760" windowHeight="5520" activeTab="2"/>
  </bookViews>
  <sheets>
    <sheet name="05ĐH_QB" sheetId="3" r:id="rId1"/>
    <sheet name="05ĐH_QT" sheetId="4" r:id="rId2"/>
    <sheet name="05ĐH_QĐ1" sheetId="5" r:id="rId3"/>
    <sheet name="05ĐH_QH" sheetId="6" r:id="rId4"/>
  </sheets>
  <calcPr calcId="145621"/>
</workbook>
</file>

<file path=xl/calcChain.xml><?xml version="1.0" encoding="utf-8"?>
<calcChain xmlns="http://schemas.openxmlformats.org/spreadsheetml/2006/main">
  <c r="I21" i="3" l="1"/>
  <c r="I22" i="3"/>
  <c r="I27" i="3"/>
  <c r="I35" i="3"/>
  <c r="I37" i="3"/>
  <c r="I44" i="3"/>
  <c r="I47" i="3"/>
  <c r="I26" i="6"/>
  <c r="I28" i="6"/>
  <c r="I29" i="6"/>
  <c r="I36" i="6"/>
  <c r="I37" i="6"/>
  <c r="I39" i="6"/>
  <c r="I40" i="6"/>
  <c r="I42" i="6"/>
  <c r="I46" i="6"/>
  <c r="I19" i="6"/>
  <c r="I23" i="6"/>
  <c r="I25" i="6"/>
  <c r="I17" i="5"/>
  <c r="I18" i="5"/>
  <c r="I21" i="5"/>
  <c r="I22" i="5"/>
  <c r="I29" i="5"/>
  <c r="I31" i="5"/>
  <c r="I33" i="5"/>
  <c r="I37" i="5"/>
  <c r="I38" i="5"/>
  <c r="I40" i="5"/>
  <c r="I43" i="5"/>
  <c r="I44" i="5"/>
  <c r="I46" i="5"/>
  <c r="I47" i="5"/>
  <c r="I48" i="5"/>
  <c r="I15" i="5"/>
  <c r="I20" i="4"/>
  <c r="I26" i="4"/>
  <c r="I28" i="4"/>
  <c r="I32" i="4"/>
  <c r="I36" i="4"/>
  <c r="I37" i="4"/>
  <c r="I38" i="4"/>
  <c r="I41" i="4"/>
  <c r="I44" i="4"/>
  <c r="G16" i="3" l="1"/>
  <c r="I16" i="3" s="1"/>
  <c r="G17" i="3"/>
  <c r="I17" i="3" s="1"/>
  <c r="G18" i="3"/>
  <c r="I18" i="3" s="1"/>
  <c r="G19" i="3"/>
  <c r="I19" i="3" s="1"/>
  <c r="G20" i="3"/>
  <c r="I20" i="3" s="1"/>
  <c r="G23" i="3"/>
  <c r="I23" i="3" s="1"/>
  <c r="G24" i="3"/>
  <c r="I24" i="3" s="1"/>
  <c r="G25" i="3"/>
  <c r="I25" i="3" s="1"/>
  <c r="G26" i="3"/>
  <c r="I26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I34" i="3" s="1"/>
  <c r="G36" i="3"/>
  <c r="I36" i="3" s="1"/>
  <c r="G38" i="3"/>
  <c r="I38" i="3" s="1"/>
  <c r="G39" i="3"/>
  <c r="I39" i="3" s="1"/>
  <c r="G40" i="3"/>
  <c r="I40" i="3" s="1"/>
  <c r="G41" i="3"/>
  <c r="I41" i="3" s="1"/>
  <c r="G42" i="3"/>
  <c r="I42" i="3" s="1"/>
  <c r="G43" i="3"/>
  <c r="I43" i="3" s="1"/>
  <c r="G45" i="3"/>
  <c r="I45" i="3" s="1"/>
  <c r="G46" i="3"/>
  <c r="I46" i="3" s="1"/>
  <c r="G15" i="3"/>
  <c r="I15" i="3" s="1"/>
  <c r="G16" i="6"/>
  <c r="I16" i="6" s="1"/>
  <c r="G17" i="6"/>
  <c r="I17" i="6" s="1"/>
  <c r="G18" i="6"/>
  <c r="I18" i="6" s="1"/>
  <c r="G20" i="6"/>
  <c r="I20" i="6" s="1"/>
  <c r="G21" i="6"/>
  <c r="I21" i="6" s="1"/>
  <c r="G22" i="6"/>
  <c r="I22" i="6" s="1"/>
  <c r="G24" i="6"/>
  <c r="I24" i="6" s="1"/>
  <c r="G27" i="6"/>
  <c r="I27" i="6" s="1"/>
  <c r="G30" i="6"/>
  <c r="I30" i="6" s="1"/>
  <c r="G31" i="6"/>
  <c r="I31" i="6" s="1"/>
  <c r="G32" i="6"/>
  <c r="I32" i="6" s="1"/>
  <c r="G33" i="6"/>
  <c r="I33" i="6" s="1"/>
  <c r="G34" i="6"/>
  <c r="I34" i="6" s="1"/>
  <c r="G35" i="6"/>
  <c r="I35" i="6" s="1"/>
  <c r="G38" i="6"/>
  <c r="I38" i="6" s="1"/>
  <c r="G41" i="6"/>
  <c r="I41" i="6" s="1"/>
  <c r="G43" i="6"/>
  <c r="I43" i="6" s="1"/>
  <c r="G44" i="6"/>
  <c r="I44" i="6" s="1"/>
  <c r="G45" i="6"/>
  <c r="I45" i="6" s="1"/>
  <c r="G47" i="6"/>
  <c r="I47" i="6" s="1"/>
  <c r="G15" i="6"/>
  <c r="I15" i="6" s="1"/>
  <c r="G24" i="5"/>
  <c r="I24" i="5" s="1"/>
  <c r="G39" i="5"/>
  <c r="I39" i="5" s="1"/>
  <c r="G16" i="5" l="1"/>
  <c r="I16" i="5" s="1"/>
  <c r="G19" i="5"/>
  <c r="I19" i="5" s="1"/>
  <c r="G20" i="5"/>
  <c r="I20" i="5" s="1"/>
  <c r="G23" i="5"/>
  <c r="I23" i="5" s="1"/>
  <c r="G25" i="5"/>
  <c r="I25" i="5" s="1"/>
  <c r="G26" i="5"/>
  <c r="I26" i="5" s="1"/>
  <c r="G27" i="5"/>
  <c r="I27" i="5" s="1"/>
  <c r="G28" i="5"/>
  <c r="I28" i="5" s="1"/>
  <c r="G30" i="5"/>
  <c r="I30" i="5" s="1"/>
  <c r="G32" i="5"/>
  <c r="I32" i="5" s="1"/>
  <c r="G34" i="5"/>
  <c r="I34" i="5" s="1"/>
  <c r="G35" i="5"/>
  <c r="I35" i="5" s="1"/>
  <c r="G36" i="5"/>
  <c r="I36" i="5" s="1"/>
  <c r="G41" i="5"/>
  <c r="I41" i="5" s="1"/>
  <c r="G42" i="5"/>
  <c r="I42" i="5" s="1"/>
  <c r="G45" i="5"/>
  <c r="I45" i="5" s="1"/>
  <c r="G16" i="4"/>
  <c r="I16" i="4" s="1"/>
  <c r="G17" i="4"/>
  <c r="I17" i="4" s="1"/>
  <c r="G18" i="4"/>
  <c r="I18" i="4" s="1"/>
  <c r="G19" i="4"/>
  <c r="I19" i="4" s="1"/>
  <c r="G21" i="4"/>
  <c r="I21" i="4" s="1"/>
  <c r="G22" i="4"/>
  <c r="I22" i="4" s="1"/>
  <c r="G23" i="4"/>
  <c r="I23" i="4" s="1"/>
  <c r="G24" i="4"/>
  <c r="I24" i="4" s="1"/>
  <c r="G25" i="4"/>
  <c r="I25" i="4" s="1"/>
  <c r="G27" i="4"/>
  <c r="I27" i="4" s="1"/>
  <c r="G29" i="4"/>
  <c r="I29" i="4" s="1"/>
  <c r="G30" i="4"/>
  <c r="I30" i="4" s="1"/>
  <c r="G31" i="4"/>
  <c r="I31" i="4" s="1"/>
  <c r="G33" i="4"/>
  <c r="I33" i="4" s="1"/>
  <c r="G34" i="4"/>
  <c r="I34" i="4" s="1"/>
  <c r="G35" i="4"/>
  <c r="I35" i="4" s="1"/>
  <c r="G39" i="4"/>
  <c r="I39" i="4" s="1"/>
  <c r="G40" i="4"/>
  <c r="I40" i="4" s="1"/>
  <c r="G42" i="4"/>
  <c r="I42" i="4" s="1"/>
  <c r="G43" i="4"/>
  <c r="I43" i="4" s="1"/>
  <c r="G45" i="4"/>
  <c r="I45" i="4" s="1"/>
  <c r="G46" i="4"/>
  <c r="I46" i="4" s="1"/>
  <c r="G47" i="4"/>
  <c r="I47" i="4" s="1"/>
  <c r="G15" i="4"/>
  <c r="I15" i="4" s="1"/>
  <c r="D49" i="6" l="1"/>
  <c r="G52" i="6" l="1"/>
  <c r="A48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G54" i="5"/>
  <c r="A50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G53" i="4"/>
  <c r="A49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D50" i="6" l="1"/>
  <c r="D52" i="5"/>
  <c r="D51" i="4"/>
  <c r="J15" i="6"/>
  <c r="D48" i="6" s="1"/>
  <c r="J15" i="5"/>
  <c r="D50" i="5" s="1"/>
  <c r="D51" i="5"/>
  <c r="D50" i="4"/>
  <c r="J15" i="4"/>
  <c r="D49" i="4" s="1"/>
  <c r="G51" i="4" l="1"/>
  <c r="G52" i="5"/>
  <c r="G50" i="6"/>
  <c r="G49" i="6"/>
  <c r="G51" i="5"/>
  <c r="G50" i="4"/>
  <c r="G53" i="3"/>
  <c r="A49" i="3"/>
  <c r="D51" i="3" l="1"/>
  <c r="J15" i="3"/>
  <c r="D49" i="3" s="1"/>
  <c r="D50" i="3"/>
  <c r="G51" i="3" l="1"/>
  <c r="G50" i="3"/>
</calcChain>
</file>

<file path=xl/sharedStrings.xml><?xml version="1.0" encoding="utf-8"?>
<sst xmlns="http://schemas.openxmlformats.org/spreadsheetml/2006/main" count="543" uniqueCount="393">
  <si>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</si>
  <si>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</si>
  <si>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</si>
  <si>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</si>
  <si>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</si>
  <si>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</si>
  <si>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</si>
  <si>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</si>
  <si>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</si>
  <si>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</si>
  <si>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</si>
  <si>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</si>
  <si>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</si>
  <si>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</si>
  <si>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</si>
  <si>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</si>
  <si>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</si>
  <si>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</si>
  <si>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</si>
  <si>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</si>
  <si>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</si>
  <si>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</si>
  <si>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</si>
  <si>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</si>
  <si>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</si>
  <si>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Hào</t>
  </si>
  <si>
    <t>Hiếu</t>
  </si>
  <si>
    <t>Huy</t>
  </si>
  <si>
    <t>Thanh</t>
  </si>
  <si>
    <t>Trung</t>
  </si>
  <si>
    <t>Nguyễn Thị Thanh</t>
  </si>
  <si>
    <t>Đạt</t>
  </si>
  <si>
    <t>Nguyễn Minh</t>
  </si>
  <si>
    <t>Khoa</t>
  </si>
  <si>
    <t>Mai</t>
  </si>
  <si>
    <t>Nam</t>
  </si>
  <si>
    <t>Nguyễn Thanh</t>
  </si>
  <si>
    <t>Hiền</t>
  </si>
  <si>
    <t>Linh</t>
  </si>
  <si>
    <t>Nguyễn Hoàng</t>
  </si>
  <si>
    <t>Nghĩa</t>
  </si>
  <si>
    <t>Như</t>
  </si>
  <si>
    <t>Phương</t>
  </si>
  <si>
    <t>An</t>
  </si>
  <si>
    <t>Hân</t>
  </si>
  <si>
    <t>Ngân</t>
  </si>
  <si>
    <t>Trang</t>
  </si>
  <si>
    <t>Trúc</t>
  </si>
  <si>
    <t>Nguyên</t>
  </si>
  <si>
    <t>Trâm</t>
  </si>
  <si>
    <t>Vũ</t>
  </si>
  <si>
    <t>Oanh</t>
  </si>
  <si>
    <t xml:space="preserve">KHOA LUẬT VÀ LÝ LUẬN CHÍNH TRỊ </t>
  </si>
  <si>
    <t>Duy</t>
  </si>
  <si>
    <t>Sang</t>
  </si>
  <si>
    <t>Tuấn</t>
  </si>
  <si>
    <t>Nguyễn Thành</t>
  </si>
  <si>
    <t>Thủy</t>
  </si>
  <si>
    <t>Phượng</t>
  </si>
  <si>
    <t>HỒ NGỌC VINH</t>
  </si>
  <si>
    <t>Trần Thanh</t>
  </si>
  <si>
    <t>Bình</t>
  </si>
  <si>
    <t>Dung</t>
  </si>
  <si>
    <t>Hải</t>
  </si>
  <si>
    <t>Hương</t>
  </si>
  <si>
    <t>Ngọc</t>
  </si>
  <si>
    <t>Sâm</t>
  </si>
  <si>
    <t>Vỹ</t>
  </si>
  <si>
    <t>Chương</t>
  </si>
  <si>
    <t>Hậu</t>
  </si>
  <si>
    <t>Trần Thị Tuyết</t>
  </si>
  <si>
    <t>Nhi</t>
  </si>
  <si>
    <t>Phúc</t>
  </si>
  <si>
    <t>Nguyễn Ngọc</t>
  </si>
  <si>
    <t>Nguyễn Đức</t>
  </si>
  <si>
    <t>Vy</t>
  </si>
  <si>
    <t>Hạnh</t>
  </si>
  <si>
    <t>Hoài</t>
  </si>
  <si>
    <t>Kiên</t>
  </si>
  <si>
    <t>Quỳnh</t>
  </si>
  <si>
    <t>Tài</t>
  </si>
  <si>
    <t>Tiên</t>
  </si>
  <si>
    <t>Lê Thị</t>
  </si>
  <si>
    <t>Diệu</t>
  </si>
  <si>
    <t>Duyên</t>
  </si>
  <si>
    <t>Nguyễn Thị Thùy</t>
  </si>
  <si>
    <t>Lê Trung</t>
  </si>
  <si>
    <t>Thịnh</t>
  </si>
  <si>
    <t>Thư</t>
  </si>
  <si>
    <t>Diễm</t>
  </si>
  <si>
    <t>Hoa</t>
  </si>
  <si>
    <t>Nguyễn Bích</t>
  </si>
  <si>
    <t>Phạm Thị Hồng</t>
  </si>
  <si>
    <t>Vân</t>
  </si>
  <si>
    <t>Vinh</t>
  </si>
  <si>
    <t>Xuân</t>
  </si>
  <si>
    <t>Nguyễn Thị</t>
  </si>
  <si>
    <t>Võ Hoàng</t>
  </si>
  <si>
    <t>Nga</t>
  </si>
  <si>
    <t>Lê Thị Ngọc</t>
  </si>
  <si>
    <t>Trân</t>
  </si>
  <si>
    <t>Ý</t>
  </si>
  <si>
    <t>Bùi Quang</t>
  </si>
  <si>
    <t>Tuyết</t>
  </si>
  <si>
    <t>Nguyễn Thị Thu</t>
  </si>
  <si>
    <t>Nguyễn Thị Ngọc</t>
  </si>
  <si>
    <t>Hà</t>
  </si>
  <si>
    <t>Phạm Thị Ngọc</t>
  </si>
  <si>
    <t>Nguyễn Thị Mỹ</t>
  </si>
  <si>
    <t>Thúy</t>
  </si>
  <si>
    <t>Phạm Thị Thu</t>
  </si>
  <si>
    <t>Thi</t>
  </si>
  <si>
    <t>Tiến</t>
  </si>
  <si>
    <t>Trần Quốc</t>
  </si>
  <si>
    <t>0550040098</t>
  </si>
  <si>
    <t>Đào Thị Ngọc</t>
  </si>
  <si>
    <t>Ánh</t>
  </si>
  <si>
    <t>0550040003</t>
  </si>
  <si>
    <t>Trần Thái</t>
  </si>
  <si>
    <t>0550040149</t>
  </si>
  <si>
    <t>Phan Lê Trung</t>
  </si>
  <si>
    <t>Chính</t>
  </si>
  <si>
    <t>0550040005</t>
  </si>
  <si>
    <t>0550040007</t>
  </si>
  <si>
    <t>0550040008</t>
  </si>
  <si>
    <t>Trần Thị Thúy</t>
  </si>
  <si>
    <t>0550040012</t>
  </si>
  <si>
    <t>Đặng Bảo</t>
  </si>
  <si>
    <t>0550040013</t>
  </si>
  <si>
    <t>Đỗ Lý</t>
  </si>
  <si>
    <t>0550040054</t>
  </si>
  <si>
    <t>Nguyễn Thị Diệu</t>
  </si>
  <si>
    <t>0550040104</t>
  </si>
  <si>
    <t>0550040107</t>
  </si>
  <si>
    <t>0550040108</t>
  </si>
  <si>
    <t>Phan Mạnh</t>
  </si>
  <si>
    <t>0550040057</t>
  </si>
  <si>
    <t>0550040114</t>
  </si>
  <si>
    <t>Trang Thị Bích</t>
  </si>
  <si>
    <t>0550040117</t>
  </si>
  <si>
    <t>Trương Thanh</t>
  </si>
  <si>
    <t>Nhẩn</t>
  </si>
  <si>
    <t>0550040068</t>
  </si>
  <si>
    <t>0550040071</t>
  </si>
  <si>
    <t>Dương Thị Quỳnh</t>
  </si>
  <si>
    <t>0550040074</t>
  </si>
  <si>
    <t>Nguyễn Anh</t>
  </si>
  <si>
    <t>Pha</t>
  </si>
  <si>
    <t>0550040168</t>
  </si>
  <si>
    <t>Vòong Xỉu</t>
  </si>
  <si>
    <t>Phùng</t>
  </si>
  <si>
    <t>0550040171</t>
  </si>
  <si>
    <t>Hồ Thị Hoài</t>
  </si>
  <si>
    <t>0550040085</t>
  </si>
  <si>
    <t>Tân</t>
  </si>
  <si>
    <t>0550040088</t>
  </si>
  <si>
    <t>Nguyễn Vũ</t>
  </si>
  <si>
    <t>0550040090</t>
  </si>
  <si>
    <t>Vũ Minh</t>
  </si>
  <si>
    <t>Thông</t>
  </si>
  <si>
    <t>0550040121</t>
  </si>
  <si>
    <t>Nguyễn Thị  Minh</t>
  </si>
  <si>
    <t>0550040122</t>
  </si>
  <si>
    <t>Trần Trọng</t>
  </si>
  <si>
    <t>0550040123</t>
  </si>
  <si>
    <t>Ngô Thị Mỹ</t>
  </si>
  <si>
    <t>0550040125</t>
  </si>
  <si>
    <t>Nguyễn Thị Tú</t>
  </si>
  <si>
    <t>Trinh</t>
  </si>
  <si>
    <t>0550040126</t>
  </si>
  <si>
    <t>Huỳnh Thị Thanh</t>
  </si>
  <si>
    <t>0550040127</t>
  </si>
  <si>
    <t>Đỗ Minh</t>
  </si>
  <si>
    <t>0550040129</t>
  </si>
  <si>
    <t>Lê Hoàng Anh</t>
  </si>
  <si>
    <t>0550040046</t>
  </si>
  <si>
    <t>Võ Thị Kim</t>
  </si>
  <si>
    <t>Vàng</t>
  </si>
  <si>
    <t>0550040137</t>
  </si>
  <si>
    <t>Võ Thanh</t>
  </si>
  <si>
    <t>05ĐH_QB</t>
  </si>
  <si>
    <t>05ĐH_QH</t>
  </si>
  <si>
    <t>0550040048</t>
  </si>
  <si>
    <t>Trần Nguyễn Ngọc</t>
  </si>
  <si>
    <t>0550040148</t>
  </si>
  <si>
    <t>Bích</t>
  </si>
  <si>
    <t>0550040099</t>
  </si>
  <si>
    <t>Long Hoàng</t>
  </si>
  <si>
    <t>Chiến</t>
  </si>
  <si>
    <t>0550040015</t>
  </si>
  <si>
    <t>0550040014</t>
  </si>
  <si>
    <t>Hoàng Thị Ngọc</t>
  </si>
  <si>
    <t>0550040157</t>
  </si>
  <si>
    <t>0550040102</t>
  </si>
  <si>
    <t>Võ Thị Thanh</t>
  </si>
  <si>
    <t>0550040159</t>
  </si>
  <si>
    <t>Ngô Ngọc</t>
  </si>
  <si>
    <t>0550040105</t>
  </si>
  <si>
    <t>Tsàn Đức</t>
  </si>
  <si>
    <t>0550040022</t>
  </si>
  <si>
    <t>Vũ Quốc</t>
  </si>
  <si>
    <t>0550040025</t>
  </si>
  <si>
    <t>Lê Anh</t>
  </si>
  <si>
    <t>0550040028</t>
  </si>
  <si>
    <t>Nguyễn Ái</t>
  </si>
  <si>
    <t>Lê</t>
  </si>
  <si>
    <t>0550040029</t>
  </si>
  <si>
    <t>Huỳnh Thị Minh</t>
  </si>
  <si>
    <t>Lịch</t>
  </si>
  <si>
    <t>0550040031</t>
  </si>
  <si>
    <t>Hà Trung</t>
  </si>
  <si>
    <t>0550040109</t>
  </si>
  <si>
    <t>Phạm Thị Kim</t>
  </si>
  <si>
    <t>0550040035</t>
  </si>
  <si>
    <t>0550040060</t>
  </si>
  <si>
    <t>0550040112</t>
  </si>
  <si>
    <t>Tôn Long</t>
  </si>
  <si>
    <t>0550040113</t>
  </si>
  <si>
    <t>0550040065</t>
  </si>
  <si>
    <t>Nguyễn Thị Yến</t>
  </si>
  <si>
    <t>0550040072</t>
  </si>
  <si>
    <t>Nương</t>
  </si>
  <si>
    <t>0550040073</t>
  </si>
  <si>
    <t>0550040038</t>
  </si>
  <si>
    <t>Ngô Thị Bích</t>
  </si>
  <si>
    <t>0550040079</t>
  </si>
  <si>
    <t>Lư Bác</t>
  </si>
  <si>
    <t>0550040081</t>
  </si>
  <si>
    <t>Sương</t>
  </si>
  <si>
    <t>0550040082</t>
  </si>
  <si>
    <t>Lâm Trường</t>
  </si>
  <si>
    <t>0550040092</t>
  </si>
  <si>
    <t>0550040091</t>
  </si>
  <si>
    <t>Tô Thị</t>
  </si>
  <si>
    <t>0550040093</t>
  </si>
  <si>
    <t>Tạ Thị Thủy</t>
  </si>
  <si>
    <t>0550040124</t>
  </si>
  <si>
    <t>Nguyễn Thị Hà</t>
  </si>
  <si>
    <t>0550040130</t>
  </si>
  <si>
    <t>Đặng Thị Hồng</t>
  </si>
  <si>
    <t>Tươi</t>
  </si>
  <si>
    <t>0550040138</t>
  </si>
  <si>
    <t>Nguyễn Ngô Ngọc</t>
  </si>
  <si>
    <t>0550040141</t>
  </si>
  <si>
    <t>Trương Lam</t>
  </si>
  <si>
    <t>05ĐH_QT</t>
  </si>
  <si>
    <t>05ĐH_QĐ1</t>
  </si>
  <si>
    <t>0550040096</t>
  </si>
  <si>
    <t>Huỳnh Thục Trâm</t>
  </si>
  <si>
    <t>0550040097</t>
  </si>
  <si>
    <t>Nguyễn Ngọc Trâm</t>
  </si>
  <si>
    <t>0450040021</t>
  </si>
  <si>
    <t>Tống</t>
  </si>
  <si>
    <t>Bằng</t>
  </si>
  <si>
    <t>0550040004</t>
  </si>
  <si>
    <t>Vi Văn</t>
  </si>
  <si>
    <t>0550040006</t>
  </si>
  <si>
    <t>Mai Thị Phúc</t>
  </si>
  <si>
    <t>0550040052</t>
  </si>
  <si>
    <t>Trần Nguyên</t>
  </si>
  <si>
    <t>0550040053</t>
  </si>
  <si>
    <t>Lê Thị Hoài</t>
  </si>
  <si>
    <t>0550040016</t>
  </si>
  <si>
    <t>Phan Phước</t>
  </si>
  <si>
    <t>0550040017</t>
  </si>
  <si>
    <t>0550040055</t>
  </si>
  <si>
    <t>Thái Trung</t>
  </si>
  <si>
    <t>0550040019</t>
  </si>
  <si>
    <t>0550040020</t>
  </si>
  <si>
    <t>Trần Thị Diễm</t>
  </si>
  <si>
    <t>Hồng</t>
  </si>
  <si>
    <t>0550040160</t>
  </si>
  <si>
    <t>Trần Thị Thu</t>
  </si>
  <si>
    <t>0550040021</t>
  </si>
  <si>
    <t>0550040023</t>
  </si>
  <si>
    <t>Bùi Thị Cẩm</t>
  </si>
  <si>
    <t>0550040110</t>
  </si>
  <si>
    <t>Muôn</t>
  </si>
  <si>
    <t>0550040061</t>
  </si>
  <si>
    <t>0550040062</t>
  </si>
  <si>
    <t>Nguyễn Thị Hoài</t>
  </si>
  <si>
    <t>0550040036</t>
  </si>
  <si>
    <t>Trương Đình</t>
  </si>
  <si>
    <t>0550040063</t>
  </si>
  <si>
    <t>Nguyễn Thái</t>
  </si>
  <si>
    <t>0550040037</t>
  </si>
  <si>
    <t>0550040064</t>
  </si>
  <si>
    <t>Trương Đức</t>
  </si>
  <si>
    <t>0550040069</t>
  </si>
  <si>
    <t>Nguyễn Ngọc Yến</t>
  </si>
  <si>
    <t>0550040078</t>
  </si>
  <si>
    <t>Nguyễn Ngọc Như</t>
  </si>
  <si>
    <t>0550040080</t>
  </si>
  <si>
    <t>Trần Thái Thế</t>
  </si>
  <si>
    <t>0550040083</t>
  </si>
  <si>
    <t>Huỳnh Thanh</t>
  </si>
  <si>
    <t>0550040084</t>
  </si>
  <si>
    <t>Đặng Thị Linh</t>
  </si>
  <si>
    <t>Tâm</t>
  </si>
  <si>
    <t>0550040042</t>
  </si>
  <si>
    <t>0550040183</t>
  </si>
  <si>
    <t>0550040044</t>
  </si>
  <si>
    <t>Trương Thị Bích</t>
  </si>
  <si>
    <t>0550040135</t>
  </si>
  <si>
    <t>Trịnh Quang</t>
  </si>
  <si>
    <t>0550040047</t>
  </si>
  <si>
    <t>Nguyễn Hoàng Phương</t>
  </si>
  <si>
    <t>0550040139</t>
  </si>
  <si>
    <t>0550040001</t>
  </si>
  <si>
    <t>Đỗ Thị Thu</t>
  </si>
  <si>
    <t>0550040095</t>
  </si>
  <si>
    <t>Nguyễn Lam</t>
  </si>
  <si>
    <t>0550040002</t>
  </si>
  <si>
    <t>Bảo</t>
  </si>
  <si>
    <t>0550040050</t>
  </si>
  <si>
    <t>Thân Thị Huyền</t>
  </si>
  <si>
    <t>0550040009</t>
  </si>
  <si>
    <t>Bùi Thị Hồng</t>
  </si>
  <si>
    <t>0550040011</t>
  </si>
  <si>
    <t>Biện Thị Ngọc</t>
  </si>
  <si>
    <t>Giàu</t>
  </si>
  <si>
    <t>0550040100</t>
  </si>
  <si>
    <t>0550040018</t>
  </si>
  <si>
    <t>0550040103</t>
  </si>
  <si>
    <t>Lê Hoàng Phi</t>
  </si>
  <si>
    <t>Hổ</t>
  </si>
  <si>
    <t>0550040024</t>
  </si>
  <si>
    <t>Lê Đăng</t>
  </si>
  <si>
    <t>0550040027</t>
  </si>
  <si>
    <t>Phan Thành</t>
  </si>
  <si>
    <t>Lập</t>
  </si>
  <si>
    <t>0550040030</t>
  </si>
  <si>
    <t>Bùi Thị Ngọc</t>
  </si>
  <si>
    <t>0550040165</t>
  </si>
  <si>
    <t>Đặng Thị Khánh</t>
  </si>
  <si>
    <t>0550040058</t>
  </si>
  <si>
    <t>Lê Đình Thiên</t>
  </si>
  <si>
    <t>Lộc</t>
  </si>
  <si>
    <t>0550040033</t>
  </si>
  <si>
    <t>Châu Huệ</t>
  </si>
  <si>
    <t>Mẫn</t>
  </si>
  <si>
    <t>0550040059</t>
  </si>
  <si>
    <t>Lê Thị Tuyết</t>
  </si>
  <si>
    <t>0550040066</t>
  </si>
  <si>
    <t>Đào Thị Minh</t>
  </si>
  <si>
    <t>Nguyệt</t>
  </si>
  <si>
    <t>0550040067</t>
  </si>
  <si>
    <t>Phạm Thị Thảo</t>
  </si>
  <si>
    <t>0550040070</t>
  </si>
  <si>
    <t>Lê Thị Huỳnh</t>
  </si>
  <si>
    <t>0550040075</t>
  </si>
  <si>
    <t>Lê Nguyễn Ngọc</t>
  </si>
  <si>
    <t>0550040076</t>
  </si>
  <si>
    <t>Nguyễn Mỹ</t>
  </si>
  <si>
    <t>0550040077</t>
  </si>
  <si>
    <t>Trương Thị Mai</t>
  </si>
  <si>
    <t>0550040120</t>
  </si>
  <si>
    <t>Hồ Thị</t>
  </si>
  <si>
    <t>0550040087</t>
  </si>
  <si>
    <t>Phạm Trần Khương</t>
  </si>
  <si>
    <t>0550040089</t>
  </si>
  <si>
    <t>Thơ</t>
  </si>
  <si>
    <t>0550040094</t>
  </si>
  <si>
    <t>Nguyễn Ngọc Xuân</t>
  </si>
  <si>
    <t>0550040128</t>
  </si>
  <si>
    <t>0550040131</t>
  </si>
  <si>
    <t>Võ Thị Bạch</t>
  </si>
  <si>
    <t>0550040132</t>
  </si>
  <si>
    <t>Đặng Văn</t>
  </si>
  <si>
    <t>Ty</t>
  </si>
  <si>
    <t>0550040045</t>
  </si>
  <si>
    <t>Phạm Hồ Hoàng</t>
  </si>
  <si>
    <t>0550040133</t>
  </si>
  <si>
    <t>Tạ Nguyễn Cẩm</t>
  </si>
  <si>
    <t>0550040136</t>
  </si>
  <si>
    <t>Phạm Huy</t>
  </si>
  <si>
    <t>0550040140</t>
  </si>
  <si>
    <t>Phan Nguyễn Kim</t>
  </si>
  <si>
    <t>ThS. Hồ Ngọc Vinh</t>
  </si>
  <si>
    <t>0550040010</t>
  </si>
  <si>
    <t xml:space="preserve">Đỗ Trường Tiến </t>
  </si>
  <si>
    <t>Bài thu
 hoạch</t>
  </si>
  <si>
    <t>Bài luận</t>
  </si>
  <si>
    <t>Bài 1</t>
  </si>
  <si>
    <t>Bài 2</t>
  </si>
  <si>
    <t>Không học</t>
  </si>
  <si>
    <t>ĐLCM của Đảng CSVN</t>
  </si>
  <si>
    <t>II</t>
  </si>
  <si>
    <t>Thùy</t>
  </si>
  <si>
    <t>ĐLCM CỦA ĐẢNG CSVN</t>
  </si>
  <si>
    <t xml:space="preserve">       NĂM HỌC: 2019-2020</t>
  </si>
  <si>
    <t xml:space="preserve">                           TRƯỞNG BỘ MÔN</t>
  </si>
  <si>
    <t xml:space="preserve">      GV giảng dạy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</si>
</sst>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2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9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NumberFormat="1" applyFont="1" applyBorder="1"/>
    <xf numFmtId="0" fontId="5" fillId="0" borderId="9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9" xfId="0" applyBorder="1"/>
    <xf numFmtId="0" fontId="1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 applyProtection="1"/>
    <xf numFmtId="165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NumberFormat="1" applyFont="1" applyBorder="1"/>
    <xf numFmtId="0" fontId="9" fillId="0" borderId="0" xfId="0" applyFont="1"/>
    <xf numFmtId="0" fontId="11" fillId="0" borderId="9" xfId="0" applyFont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9" fontId="2" fillId="0" borderId="6" xfId="0" applyNumberFormat="1" applyFont="1" applyBorder="1" applyAlignment="1">
      <alignment horizontal="right"/>
    </xf>
    <xf numFmtId="0" fontId="0" fillId="0" borderId="0" xfId="0"/>
    <xf numFmtId="0" fontId="13" fillId="0" borderId="9" xfId="0" quotePrefix="1" applyNumberFormat="1" applyFont="1" applyFill="1" applyBorder="1" applyAlignment="1" applyProtection="1"/>
    <xf numFmtId="0" fontId="13" fillId="0" borderId="9" xfId="0" applyNumberFormat="1" applyFont="1" applyFill="1" applyBorder="1" applyAlignment="1" applyProtection="1"/>
    <xf numFmtId="0" fontId="1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166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0" borderId="9" xfId="0" quotePrefix="1" applyNumberFormat="1" applyFont="1" applyFill="1" applyBorder="1" applyAlignment="1" applyProtection="1"/>
    <xf numFmtId="0" fontId="12" fillId="0" borderId="6" xfId="0" applyNumberFormat="1" applyFont="1" applyFill="1" applyBorder="1" applyAlignment="1" applyProtection="1"/>
    <xf numFmtId="165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9</xdr:col>
      <xdr:colOff>600075</xdr:colOff>
      <xdr:row>2</xdr:row>
      <xdr:rowOff>9526</xdr:rowOff>
    </xdr:to>
    <xdr:cxnSp macro="">
      <xdr:nvCxnSpPr>
        <xdr:cNvPr id="3" name="Straight Connector 2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8" name="Straight Connector 7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9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9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9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5105400" y="409575"/>
          <a:ext cx="1495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942975" y="7905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8"/>
  <sheetViews>
    <sheetView topLeftCell="A4" workbookViewId="0">
      <selection activeCell="G10" sqref="G10:J10"/>
    </sheetView>
  </sheetViews>
  <sheetFormatPr defaultRowHeight="15" x14ac:dyDescent="0.25"/>
  <cols>
    <col min="1" max="1" width="3.85546875" customWidth="1"/>
    <col min="2" max="2" width="14.42578125" customWidth="1"/>
    <col min="3" max="3" width="20.7109375" customWidth="1"/>
    <col min="4" max="4" width="11.42578125" customWidth="1"/>
    <col min="5" max="5" width="0.28515625" style="43" hidden="1" customWidth="1"/>
    <col min="6" max="6" width="6.140625" style="43" hidden="1" customWidth="1"/>
    <col min="7" max="7" width="8.140625" customWidth="1"/>
    <col min="8" max="8" width="9.42578125" customWidth="1"/>
    <col min="9" max="9" width="7.5703125" customWidth="1"/>
    <col min="10" max="10" width="10.28515625" customWidth="1"/>
    <col min="11" max="11" width="16.140625" customWidth="1"/>
  </cols>
  <sheetData>
    <row r="1" spans="1:11" ht="15.75" x14ac:dyDescent="0.25">
      <c r="A1" s="71" t="s">
        <v>0</v>
      </c>
      <c r="B1" s="71"/>
      <c r="C1" s="71"/>
      <c r="D1" s="71"/>
      <c r="E1" s="48"/>
      <c r="F1" s="48"/>
      <c r="G1" s="65" t="s">
        <v>1</v>
      </c>
      <c r="H1" s="65"/>
      <c r="I1" s="65"/>
      <c r="J1" s="65"/>
      <c r="K1" s="65"/>
    </row>
    <row r="2" spans="1:11" ht="16.5" x14ac:dyDescent="0.25">
      <c r="A2" s="71" t="s">
        <v>2</v>
      </c>
      <c r="B2" s="71"/>
      <c r="C2" s="71"/>
      <c r="D2" s="71"/>
      <c r="E2" s="48"/>
      <c r="F2" s="48"/>
      <c r="G2" s="84" t="s">
        <v>3</v>
      </c>
      <c r="H2" s="84"/>
      <c r="I2" s="84"/>
      <c r="J2" s="84"/>
      <c r="K2" s="84"/>
    </row>
    <row r="3" spans="1:11" ht="15.75" x14ac:dyDescent="0.25">
      <c r="A3" s="71" t="s">
        <v>4</v>
      </c>
      <c r="B3" s="71"/>
      <c r="C3" s="71"/>
      <c r="D3" s="71"/>
      <c r="E3" s="48"/>
      <c r="F3" s="48"/>
      <c r="G3" s="1"/>
      <c r="H3" s="1"/>
      <c r="I3" s="1"/>
      <c r="J3" s="1"/>
      <c r="K3" s="1"/>
    </row>
    <row r="4" spans="1:11" ht="15.75" x14ac:dyDescent="0.25">
      <c r="A4" s="65" t="s">
        <v>52</v>
      </c>
      <c r="B4" s="65"/>
      <c r="C4" s="65"/>
      <c r="D4" s="65"/>
      <c r="E4" s="47"/>
      <c r="F4" s="47"/>
      <c r="G4" s="1"/>
      <c r="H4" s="1"/>
      <c r="I4" s="1"/>
      <c r="J4" s="1"/>
      <c r="K4" s="1"/>
    </row>
    <row r="5" spans="1:11" ht="15.75" x14ac:dyDescent="0.25">
      <c r="A5" s="2"/>
      <c r="B5" s="2"/>
      <c r="C5" s="2"/>
      <c r="D5" s="2"/>
      <c r="E5" s="47"/>
      <c r="F5" s="47"/>
      <c r="G5" s="1"/>
      <c r="H5" s="1"/>
      <c r="I5" s="1"/>
      <c r="J5" s="1"/>
      <c r="K5" s="1"/>
    </row>
    <row r="6" spans="1:11" ht="19.5" x14ac:dyDescent="0.3">
      <c r="A6" s="70" t="s">
        <v>5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5.75" x14ac:dyDescent="0.25">
      <c r="A7" s="2"/>
      <c r="B7" s="2"/>
      <c r="C7" s="2"/>
      <c r="D7" s="2"/>
      <c r="E7" s="47"/>
      <c r="F7" s="47"/>
      <c r="G7" s="2"/>
      <c r="H7" s="2"/>
      <c r="I7" s="2"/>
      <c r="J7" s="2"/>
      <c r="K7" s="2"/>
    </row>
    <row r="8" spans="1:11" ht="15.75" x14ac:dyDescent="0.25">
      <c r="A8" s="66" t="s">
        <v>6</v>
      </c>
      <c r="B8" s="66"/>
      <c r="C8" s="66" t="s">
        <v>389</v>
      </c>
      <c r="D8" s="66"/>
      <c r="E8" s="49"/>
      <c r="F8" s="49"/>
      <c r="G8" s="66" t="s">
        <v>7</v>
      </c>
      <c r="H8" s="66"/>
      <c r="I8" s="26">
        <v>2</v>
      </c>
      <c r="J8" s="3"/>
      <c r="K8" s="3"/>
    </row>
    <row r="9" spans="1:11" ht="15.75" x14ac:dyDescent="0.25">
      <c r="A9" s="66" t="s">
        <v>8</v>
      </c>
      <c r="B9" s="66"/>
      <c r="C9" s="66" t="s">
        <v>180</v>
      </c>
      <c r="D9" s="66"/>
      <c r="E9" s="49"/>
      <c r="F9" s="49"/>
      <c r="G9" s="66" t="s">
        <v>9</v>
      </c>
      <c r="H9" s="66"/>
      <c r="I9" s="26" t="s">
        <v>387</v>
      </c>
      <c r="J9" s="3"/>
      <c r="K9" s="3"/>
    </row>
    <row r="10" spans="1:11" ht="15.75" x14ac:dyDescent="0.25">
      <c r="A10" s="66" t="s">
        <v>10</v>
      </c>
      <c r="B10" s="66"/>
      <c r="C10" s="66" t="s">
        <v>59</v>
      </c>
      <c r="D10" s="66"/>
      <c r="E10" s="49"/>
      <c r="F10" s="49"/>
      <c r="G10" s="16" t="s">
        <v>390</v>
      </c>
      <c r="H10" s="16"/>
      <c r="I10" s="86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46.5" customHeight="1" x14ac:dyDescent="0.25">
      <c r="A12" s="72" t="s">
        <v>11</v>
      </c>
      <c r="B12" s="74" t="s">
        <v>12</v>
      </c>
      <c r="C12" s="76" t="s">
        <v>13</v>
      </c>
      <c r="D12" s="77"/>
      <c r="E12" s="56" t="s">
        <v>381</v>
      </c>
      <c r="F12" s="52" t="s">
        <v>382</v>
      </c>
      <c r="G12" s="5" t="s">
        <v>14</v>
      </c>
      <c r="H12" s="5" t="s">
        <v>15</v>
      </c>
      <c r="I12" s="80" t="s">
        <v>16</v>
      </c>
      <c r="J12" s="81"/>
      <c r="K12" s="82" t="s">
        <v>17</v>
      </c>
    </row>
    <row r="13" spans="1:11" ht="15.75" x14ac:dyDescent="0.25">
      <c r="A13" s="73"/>
      <c r="B13" s="75"/>
      <c r="C13" s="78"/>
      <c r="D13" s="79"/>
      <c r="E13" s="53"/>
      <c r="F13" s="53"/>
      <c r="G13" s="6">
        <v>0.3</v>
      </c>
      <c r="H13" s="6">
        <v>0.7</v>
      </c>
      <c r="I13" s="7" t="s">
        <v>18</v>
      </c>
      <c r="J13" s="7" t="s">
        <v>19</v>
      </c>
      <c r="K13" s="83"/>
    </row>
    <row r="14" spans="1:11" ht="15.75" x14ac:dyDescent="0.25">
      <c r="A14" s="8">
        <v>1</v>
      </c>
      <c r="B14" s="8">
        <v>2</v>
      </c>
      <c r="C14" s="67">
        <v>3</v>
      </c>
      <c r="D14" s="67"/>
      <c r="E14" s="50"/>
      <c r="F14" s="50"/>
      <c r="G14" s="8">
        <v>4</v>
      </c>
      <c r="H14" s="8">
        <v>5</v>
      </c>
      <c r="I14" s="8">
        <v>6</v>
      </c>
      <c r="J14" s="8">
        <v>7</v>
      </c>
      <c r="K14" s="7">
        <v>8</v>
      </c>
    </row>
    <row r="15" spans="1:11" ht="20.100000000000001" customHeight="1" x14ac:dyDescent="0.25">
      <c r="A15" s="31">
        <v>1</v>
      </c>
      <c r="B15" s="22" t="s">
        <v>182</v>
      </c>
      <c r="C15" s="22" t="s">
        <v>183</v>
      </c>
      <c r="D15" s="22" t="s">
        <v>43</v>
      </c>
      <c r="E15" s="22">
        <v>8</v>
      </c>
      <c r="F15" s="22">
        <v>8</v>
      </c>
      <c r="G15" s="18">
        <f>(E15+F15)/2</f>
        <v>8</v>
      </c>
      <c r="H15" s="19">
        <v>8</v>
      </c>
      <c r="I15" s="19">
        <f>G15*30%+H15*70%</f>
        <v>8</v>
      </c>
      <c r="J15" s="20" t="str">
        <f>IF(I15&lt;4,"F",IF(I15&lt;=4.9,"D",IF(I15&lt;=5.4,"D+",IF(I15&lt;=5.9,"C",IF(I15&lt;=6.9,"C+",IF(I15&lt;=7.9,"B",IF(I15&lt;=8.4,"B+","A")))))))</f>
        <v>B+</v>
      </c>
      <c r="K15" s="21"/>
    </row>
    <row r="16" spans="1:11" ht="20.100000000000001" customHeight="1" x14ac:dyDescent="0.25">
      <c r="A16" s="31">
        <v>2</v>
      </c>
      <c r="B16" s="22" t="s">
        <v>184</v>
      </c>
      <c r="C16" s="22" t="s">
        <v>99</v>
      </c>
      <c r="D16" s="22" t="s">
        <v>185</v>
      </c>
      <c r="E16" s="22">
        <v>8.5</v>
      </c>
      <c r="F16" s="22">
        <v>7.5</v>
      </c>
      <c r="G16" s="18">
        <f t="shared" ref="G16:G46" si="0">(E16+F16)/2</f>
        <v>8</v>
      </c>
      <c r="H16" s="19">
        <v>8.5</v>
      </c>
      <c r="I16" s="19">
        <f t="shared" ref="I16:I47" si="1">G16*30%+H16*70%</f>
        <v>8.35</v>
      </c>
      <c r="J16" s="20" t="str">
        <f t="shared" ref="J16:J47" si="2">IF(I16&lt;4,"F",IF(I16&lt;=4.9,"D",IF(I16&lt;=5.4,"D+",IF(I16&lt;=5.9,"C",IF(I16&lt;=6.9,"C+",IF(I16&lt;=7.9,"B",IF(I16&lt;=8.4,"B+","A")))))))</f>
        <v>B+</v>
      </c>
      <c r="K16" s="21"/>
    </row>
    <row r="17" spans="1:11" ht="20.100000000000001" customHeight="1" x14ac:dyDescent="0.25">
      <c r="A17" s="31">
        <v>3</v>
      </c>
      <c r="B17" s="22" t="s">
        <v>186</v>
      </c>
      <c r="C17" s="22" t="s">
        <v>187</v>
      </c>
      <c r="D17" s="22" t="s">
        <v>188</v>
      </c>
      <c r="E17" s="22">
        <v>8</v>
      </c>
      <c r="F17" s="22">
        <v>7</v>
      </c>
      <c r="G17" s="18">
        <f t="shared" si="0"/>
        <v>7.5</v>
      </c>
      <c r="H17" s="19">
        <v>7</v>
      </c>
      <c r="I17" s="19">
        <f t="shared" si="1"/>
        <v>7.1499999999999995</v>
      </c>
      <c r="J17" s="20" t="str">
        <f t="shared" si="2"/>
        <v>B</v>
      </c>
      <c r="K17" s="21"/>
    </row>
    <row r="18" spans="1:11" s="37" customFormat="1" ht="20.100000000000001" customHeight="1" x14ac:dyDescent="0.25">
      <c r="A18" s="38">
        <v>4</v>
      </c>
      <c r="B18" s="33" t="s">
        <v>189</v>
      </c>
      <c r="C18" s="33" t="s">
        <v>73</v>
      </c>
      <c r="D18" s="33" t="s">
        <v>76</v>
      </c>
      <c r="E18" s="33"/>
      <c r="F18" s="33"/>
      <c r="G18" s="18">
        <f t="shared" si="0"/>
        <v>0</v>
      </c>
      <c r="H18" s="34">
        <v>0</v>
      </c>
      <c r="I18" s="19">
        <f t="shared" si="1"/>
        <v>0</v>
      </c>
      <c r="J18" s="35" t="str">
        <f t="shared" si="2"/>
        <v>F</v>
      </c>
      <c r="K18" s="36" t="s">
        <v>385</v>
      </c>
    </row>
    <row r="19" spans="1:11" s="37" customFormat="1" ht="20.100000000000001" customHeight="1" x14ac:dyDescent="0.25">
      <c r="A19" s="38">
        <v>5</v>
      </c>
      <c r="B19" s="33" t="s">
        <v>190</v>
      </c>
      <c r="C19" s="33" t="s">
        <v>191</v>
      </c>
      <c r="D19" s="33" t="s">
        <v>44</v>
      </c>
      <c r="E19" s="33"/>
      <c r="F19" s="33"/>
      <c r="G19" s="18">
        <f t="shared" si="0"/>
        <v>0</v>
      </c>
      <c r="H19" s="34">
        <v>0</v>
      </c>
      <c r="I19" s="19">
        <f t="shared" si="1"/>
        <v>0</v>
      </c>
      <c r="J19" s="35" t="str">
        <f t="shared" si="2"/>
        <v>F</v>
      </c>
      <c r="K19" s="36" t="s">
        <v>385</v>
      </c>
    </row>
    <row r="20" spans="1:11" ht="20.100000000000001" customHeight="1" x14ac:dyDescent="0.25">
      <c r="A20" s="31">
        <v>6</v>
      </c>
      <c r="B20" s="22" t="s">
        <v>192</v>
      </c>
      <c r="C20" s="22" t="s">
        <v>110</v>
      </c>
      <c r="D20" s="22" t="s">
        <v>37</v>
      </c>
      <c r="E20" s="22">
        <v>8</v>
      </c>
      <c r="F20" s="22">
        <v>9</v>
      </c>
      <c r="G20" s="18">
        <f t="shared" si="0"/>
        <v>8.5</v>
      </c>
      <c r="H20" s="19">
        <v>8</v>
      </c>
      <c r="I20" s="19">
        <f t="shared" si="1"/>
        <v>8.1499999999999986</v>
      </c>
      <c r="J20" s="20" t="str">
        <f t="shared" si="2"/>
        <v>B+</v>
      </c>
      <c r="K20" s="21"/>
    </row>
    <row r="21" spans="1:11" ht="20.100000000000001" customHeight="1" x14ac:dyDescent="0.25">
      <c r="A21" s="31">
        <v>7</v>
      </c>
      <c r="B21" s="22" t="s">
        <v>193</v>
      </c>
      <c r="C21" s="22" t="s">
        <v>194</v>
      </c>
      <c r="D21" s="22" t="s">
        <v>37</v>
      </c>
      <c r="E21" s="22">
        <v>8.5</v>
      </c>
      <c r="F21" s="22">
        <v>8</v>
      </c>
      <c r="G21" s="18">
        <v>8.5</v>
      </c>
      <c r="H21" s="19">
        <v>8.5</v>
      </c>
      <c r="I21" s="19">
        <f t="shared" si="1"/>
        <v>8.5</v>
      </c>
      <c r="J21" s="20" t="str">
        <f t="shared" si="2"/>
        <v>A</v>
      </c>
      <c r="K21" s="21"/>
    </row>
    <row r="22" spans="1:11" ht="20.100000000000001" customHeight="1" x14ac:dyDescent="0.25">
      <c r="A22" s="31">
        <v>8</v>
      </c>
      <c r="B22" s="22" t="s">
        <v>195</v>
      </c>
      <c r="C22" s="22" t="s">
        <v>196</v>
      </c>
      <c r="D22" s="22" t="s">
        <v>77</v>
      </c>
      <c r="E22" s="22">
        <v>8.5</v>
      </c>
      <c r="F22" s="22">
        <v>9</v>
      </c>
      <c r="G22" s="18">
        <v>9</v>
      </c>
      <c r="H22" s="19">
        <v>9</v>
      </c>
      <c r="I22" s="19">
        <f t="shared" si="1"/>
        <v>9</v>
      </c>
      <c r="J22" s="20" t="str">
        <f t="shared" si="2"/>
        <v>A</v>
      </c>
      <c r="K22" s="21"/>
    </row>
    <row r="23" spans="1:11" ht="20.100000000000001" customHeight="1" x14ac:dyDescent="0.25">
      <c r="A23" s="31">
        <v>9</v>
      </c>
      <c r="B23" s="22" t="s">
        <v>197</v>
      </c>
      <c r="C23" s="22" t="s">
        <v>198</v>
      </c>
      <c r="D23" s="22" t="s">
        <v>27</v>
      </c>
      <c r="E23" s="22">
        <v>6.5</v>
      </c>
      <c r="F23" s="22">
        <v>7.5</v>
      </c>
      <c r="G23" s="18">
        <f t="shared" si="0"/>
        <v>7</v>
      </c>
      <c r="H23" s="19">
        <v>7</v>
      </c>
      <c r="I23" s="19">
        <f t="shared" si="1"/>
        <v>7</v>
      </c>
      <c r="J23" s="20" t="str">
        <f t="shared" si="2"/>
        <v>B</v>
      </c>
      <c r="K23" s="21"/>
    </row>
    <row r="24" spans="1:11" ht="20.100000000000001" customHeight="1" x14ac:dyDescent="0.25">
      <c r="A24" s="31">
        <v>10</v>
      </c>
      <c r="B24" s="22" t="s">
        <v>199</v>
      </c>
      <c r="C24" s="22" t="s">
        <v>200</v>
      </c>
      <c r="D24" s="22" t="s">
        <v>27</v>
      </c>
      <c r="E24" s="22">
        <v>7</v>
      </c>
      <c r="F24" s="22">
        <v>8</v>
      </c>
      <c r="G24" s="18">
        <f t="shared" si="0"/>
        <v>7.5</v>
      </c>
      <c r="H24" s="19">
        <v>6</v>
      </c>
      <c r="I24" s="19">
        <f t="shared" si="1"/>
        <v>6.4499999999999993</v>
      </c>
      <c r="J24" s="20" t="str">
        <f t="shared" si="2"/>
        <v>C+</v>
      </c>
      <c r="K24" s="21"/>
    </row>
    <row r="25" spans="1:11" s="37" customFormat="1" ht="20.100000000000001" customHeight="1" x14ac:dyDescent="0.25">
      <c r="A25" s="38">
        <v>11</v>
      </c>
      <c r="B25" s="33" t="s">
        <v>201</v>
      </c>
      <c r="C25" s="33" t="s">
        <v>202</v>
      </c>
      <c r="D25" s="33" t="s">
        <v>33</v>
      </c>
      <c r="E25" s="33"/>
      <c r="F25" s="33"/>
      <c r="G25" s="18">
        <f t="shared" si="0"/>
        <v>0</v>
      </c>
      <c r="H25" s="34">
        <v>0</v>
      </c>
      <c r="I25" s="19">
        <f t="shared" si="1"/>
        <v>0</v>
      </c>
      <c r="J25" s="35" t="str">
        <f t="shared" si="2"/>
        <v>F</v>
      </c>
      <c r="K25" s="36" t="s">
        <v>385</v>
      </c>
    </row>
    <row r="26" spans="1:11" ht="20.100000000000001" customHeight="1" x14ac:dyDescent="0.25">
      <c r="A26" s="31">
        <v>12</v>
      </c>
      <c r="B26" s="22" t="s">
        <v>203</v>
      </c>
      <c r="C26" s="22" t="s">
        <v>204</v>
      </c>
      <c r="D26" s="22" t="s">
        <v>205</v>
      </c>
      <c r="E26" s="22">
        <v>7</v>
      </c>
      <c r="F26" s="22">
        <v>8</v>
      </c>
      <c r="G26" s="18">
        <f t="shared" si="0"/>
        <v>7.5</v>
      </c>
      <c r="H26" s="19">
        <v>8</v>
      </c>
      <c r="I26" s="19">
        <f t="shared" si="1"/>
        <v>7.85</v>
      </c>
      <c r="J26" s="20" t="str">
        <f t="shared" si="2"/>
        <v>B</v>
      </c>
      <c r="K26" s="21"/>
    </row>
    <row r="27" spans="1:11" ht="20.100000000000001" customHeight="1" x14ac:dyDescent="0.25">
      <c r="A27" s="31">
        <v>13</v>
      </c>
      <c r="B27" s="22" t="s">
        <v>206</v>
      </c>
      <c r="C27" s="22" t="s">
        <v>207</v>
      </c>
      <c r="D27" s="22" t="s">
        <v>208</v>
      </c>
      <c r="E27" s="22">
        <v>8</v>
      </c>
      <c r="F27" s="22">
        <v>8.5</v>
      </c>
      <c r="G27" s="18">
        <v>9</v>
      </c>
      <c r="H27" s="19">
        <v>8</v>
      </c>
      <c r="I27" s="19">
        <f t="shared" si="1"/>
        <v>8.2999999999999989</v>
      </c>
      <c r="J27" s="20" t="str">
        <f t="shared" si="2"/>
        <v>B+</v>
      </c>
      <c r="K27" s="21"/>
    </row>
    <row r="28" spans="1:11" ht="20.100000000000001" customHeight="1" x14ac:dyDescent="0.25">
      <c r="A28" s="31">
        <v>14</v>
      </c>
      <c r="B28" s="22" t="s">
        <v>209</v>
      </c>
      <c r="C28" s="22" t="s">
        <v>210</v>
      </c>
      <c r="D28" s="22" t="s">
        <v>38</v>
      </c>
      <c r="E28" s="22">
        <v>7</v>
      </c>
      <c r="F28" s="22">
        <v>7</v>
      </c>
      <c r="G28" s="18">
        <f t="shared" si="0"/>
        <v>7</v>
      </c>
      <c r="H28" s="19">
        <v>8</v>
      </c>
      <c r="I28" s="19">
        <f t="shared" si="1"/>
        <v>7.6999999999999993</v>
      </c>
      <c r="J28" s="20" t="str">
        <f t="shared" si="2"/>
        <v>B</v>
      </c>
      <c r="K28" s="21"/>
    </row>
    <row r="29" spans="1:11" ht="20.100000000000001" customHeight="1" x14ac:dyDescent="0.25">
      <c r="A29" s="31">
        <v>15</v>
      </c>
      <c r="B29" s="22" t="s">
        <v>211</v>
      </c>
      <c r="C29" s="22" t="s">
        <v>212</v>
      </c>
      <c r="D29" s="22" t="s">
        <v>34</v>
      </c>
      <c r="E29" s="22">
        <v>7.5</v>
      </c>
      <c r="F29" s="22">
        <v>8.5</v>
      </c>
      <c r="G29" s="18">
        <f t="shared" si="0"/>
        <v>8</v>
      </c>
      <c r="H29" s="19">
        <v>8</v>
      </c>
      <c r="I29" s="19">
        <f t="shared" si="1"/>
        <v>8</v>
      </c>
      <c r="J29" s="20" t="str">
        <f t="shared" si="2"/>
        <v>B+</v>
      </c>
      <c r="K29" s="21"/>
    </row>
    <row r="30" spans="1:11" ht="20.100000000000001" customHeight="1" x14ac:dyDescent="0.25">
      <c r="A30" s="31">
        <v>16</v>
      </c>
      <c r="B30" s="22" t="s">
        <v>213</v>
      </c>
      <c r="C30" s="22" t="s">
        <v>97</v>
      </c>
      <c r="D30" s="22" t="s">
        <v>35</v>
      </c>
      <c r="E30" s="22">
        <v>7</v>
      </c>
      <c r="F30" s="22">
        <v>8</v>
      </c>
      <c r="G30" s="18">
        <f t="shared" si="0"/>
        <v>7.5</v>
      </c>
      <c r="H30" s="19">
        <v>7</v>
      </c>
      <c r="I30" s="19">
        <f t="shared" si="1"/>
        <v>7.1499999999999995</v>
      </c>
      <c r="J30" s="20" t="str">
        <f t="shared" si="2"/>
        <v>B</v>
      </c>
      <c r="K30" s="21"/>
    </row>
    <row r="31" spans="1:11" ht="20.100000000000001" customHeight="1" x14ac:dyDescent="0.25">
      <c r="A31" s="31">
        <v>17</v>
      </c>
      <c r="B31" s="22" t="s">
        <v>214</v>
      </c>
      <c r="C31" s="22" t="s">
        <v>212</v>
      </c>
      <c r="D31" s="22" t="s">
        <v>45</v>
      </c>
      <c r="E31" s="22">
        <v>8</v>
      </c>
      <c r="F31" s="22">
        <v>9</v>
      </c>
      <c r="G31" s="18">
        <f t="shared" si="0"/>
        <v>8.5</v>
      </c>
      <c r="H31" s="19">
        <v>7</v>
      </c>
      <c r="I31" s="19">
        <f t="shared" si="1"/>
        <v>7.4499999999999993</v>
      </c>
      <c r="J31" s="20" t="str">
        <f t="shared" si="2"/>
        <v>B</v>
      </c>
      <c r="K31" s="21"/>
    </row>
    <row r="32" spans="1:11" ht="20.100000000000001" customHeight="1" x14ac:dyDescent="0.25">
      <c r="A32" s="31">
        <v>18</v>
      </c>
      <c r="B32" s="22" t="s">
        <v>215</v>
      </c>
      <c r="C32" s="22" t="s">
        <v>216</v>
      </c>
      <c r="D32" s="22" t="s">
        <v>40</v>
      </c>
      <c r="E32" s="22">
        <v>8</v>
      </c>
      <c r="F32" s="22">
        <v>8</v>
      </c>
      <c r="G32" s="18">
        <f t="shared" si="0"/>
        <v>8</v>
      </c>
      <c r="H32" s="19">
        <v>9</v>
      </c>
      <c r="I32" s="19">
        <f t="shared" si="1"/>
        <v>8.6999999999999993</v>
      </c>
      <c r="J32" s="20" t="str">
        <f t="shared" si="2"/>
        <v>A</v>
      </c>
      <c r="K32" s="21"/>
    </row>
    <row r="33" spans="1:11" ht="20.100000000000001" customHeight="1" x14ac:dyDescent="0.25">
      <c r="A33" s="31">
        <v>19</v>
      </c>
      <c r="B33" s="22" t="s">
        <v>217</v>
      </c>
      <c r="C33" s="22" t="s">
        <v>91</v>
      </c>
      <c r="D33" s="22" t="s">
        <v>65</v>
      </c>
      <c r="E33" s="22">
        <v>7</v>
      </c>
      <c r="F33" s="22">
        <v>8</v>
      </c>
      <c r="G33" s="18">
        <f t="shared" si="0"/>
        <v>7.5</v>
      </c>
      <c r="H33" s="19">
        <v>7.5</v>
      </c>
      <c r="I33" s="19">
        <f t="shared" si="1"/>
        <v>7.5</v>
      </c>
      <c r="J33" s="20" t="str">
        <f t="shared" si="2"/>
        <v>B</v>
      </c>
      <c r="K33" s="21"/>
    </row>
    <row r="34" spans="1:11" ht="20.100000000000001" customHeight="1" x14ac:dyDescent="0.25">
      <c r="A34" s="31">
        <v>20</v>
      </c>
      <c r="B34" s="22" t="s">
        <v>218</v>
      </c>
      <c r="C34" s="22" t="s">
        <v>219</v>
      </c>
      <c r="D34" s="22" t="s">
        <v>48</v>
      </c>
      <c r="E34" s="22">
        <v>8.5</v>
      </c>
      <c r="F34" s="22">
        <v>8.5</v>
      </c>
      <c r="G34" s="18">
        <f t="shared" si="0"/>
        <v>8.5</v>
      </c>
      <c r="H34" s="19">
        <v>8</v>
      </c>
      <c r="I34" s="19">
        <f t="shared" si="1"/>
        <v>8.1499999999999986</v>
      </c>
      <c r="J34" s="20" t="str">
        <f t="shared" si="2"/>
        <v>B+</v>
      </c>
      <c r="K34" s="21"/>
    </row>
    <row r="35" spans="1:11" ht="20.100000000000001" customHeight="1" x14ac:dyDescent="0.25">
      <c r="A35" s="31">
        <v>21</v>
      </c>
      <c r="B35" s="22" t="s">
        <v>220</v>
      </c>
      <c r="C35" s="22" t="s">
        <v>96</v>
      </c>
      <c r="D35" s="22" t="s">
        <v>221</v>
      </c>
      <c r="E35" s="22">
        <v>7.5</v>
      </c>
      <c r="F35" s="22"/>
      <c r="G35" s="18">
        <v>7</v>
      </c>
      <c r="H35" s="19">
        <v>8.5</v>
      </c>
      <c r="I35" s="19">
        <f t="shared" si="1"/>
        <v>8.0499999999999989</v>
      </c>
      <c r="J35" s="20" t="str">
        <f t="shared" si="2"/>
        <v>B+</v>
      </c>
      <c r="K35" s="21"/>
    </row>
    <row r="36" spans="1:11" ht="20.100000000000001" customHeight="1" x14ac:dyDescent="0.25">
      <c r="A36" s="31">
        <v>22</v>
      </c>
      <c r="B36" s="22" t="s">
        <v>222</v>
      </c>
      <c r="C36" s="22" t="s">
        <v>39</v>
      </c>
      <c r="D36" s="22" t="s">
        <v>51</v>
      </c>
      <c r="E36" s="22">
        <v>7.5</v>
      </c>
      <c r="F36" s="22">
        <v>8.5</v>
      </c>
      <c r="G36" s="18">
        <f t="shared" si="0"/>
        <v>8</v>
      </c>
      <c r="H36" s="19">
        <v>7</v>
      </c>
      <c r="I36" s="19">
        <f t="shared" si="1"/>
        <v>7.2999999999999989</v>
      </c>
      <c r="J36" s="20" t="str">
        <f t="shared" si="2"/>
        <v>B</v>
      </c>
      <c r="K36" s="21"/>
    </row>
    <row r="37" spans="1:11" ht="20.100000000000001" customHeight="1" x14ac:dyDescent="0.25">
      <c r="A37" s="31">
        <v>23</v>
      </c>
      <c r="B37" s="22" t="s">
        <v>223</v>
      </c>
      <c r="C37" s="22" t="s">
        <v>224</v>
      </c>
      <c r="D37" s="22" t="s">
        <v>58</v>
      </c>
      <c r="E37" s="22">
        <v>8.5</v>
      </c>
      <c r="F37" s="22">
        <v>9</v>
      </c>
      <c r="G37" s="18">
        <v>9</v>
      </c>
      <c r="H37" s="19">
        <v>8</v>
      </c>
      <c r="I37" s="19">
        <f t="shared" si="1"/>
        <v>8.2999999999999989</v>
      </c>
      <c r="J37" s="20" t="str">
        <f t="shared" si="2"/>
        <v>B+</v>
      </c>
      <c r="K37" s="21"/>
    </row>
    <row r="38" spans="1:11" s="37" customFormat="1" ht="20.100000000000001" customHeight="1" x14ac:dyDescent="0.25">
      <c r="A38" s="38">
        <v>24</v>
      </c>
      <c r="B38" s="33" t="s">
        <v>225</v>
      </c>
      <c r="C38" s="33" t="s">
        <v>226</v>
      </c>
      <c r="D38" s="33" t="s">
        <v>66</v>
      </c>
      <c r="E38" s="33"/>
      <c r="F38" s="33"/>
      <c r="G38" s="18">
        <f t="shared" si="0"/>
        <v>0</v>
      </c>
      <c r="H38" s="34">
        <v>0</v>
      </c>
      <c r="I38" s="19">
        <f t="shared" si="1"/>
        <v>0</v>
      </c>
      <c r="J38" s="35" t="str">
        <f t="shared" si="2"/>
        <v>F</v>
      </c>
      <c r="K38" s="36" t="s">
        <v>385</v>
      </c>
    </row>
    <row r="39" spans="1:11" ht="20.100000000000001" customHeight="1" x14ac:dyDescent="0.25">
      <c r="A39" s="31">
        <v>25</v>
      </c>
      <c r="B39" s="22" t="s">
        <v>227</v>
      </c>
      <c r="C39" s="22" t="s">
        <v>92</v>
      </c>
      <c r="D39" s="22" t="s">
        <v>228</v>
      </c>
      <c r="E39" s="22">
        <v>8.5</v>
      </c>
      <c r="F39" s="22">
        <v>8.5</v>
      </c>
      <c r="G39" s="18">
        <f t="shared" si="0"/>
        <v>8.5</v>
      </c>
      <c r="H39" s="19">
        <v>5</v>
      </c>
      <c r="I39" s="19">
        <f t="shared" si="1"/>
        <v>6.05</v>
      </c>
      <c r="J39" s="20" t="str">
        <f t="shared" si="2"/>
        <v>C+</v>
      </c>
      <c r="K39" s="21"/>
    </row>
    <row r="40" spans="1:11" ht="20.100000000000001" customHeight="1" x14ac:dyDescent="0.25">
      <c r="A40" s="31">
        <v>26</v>
      </c>
      <c r="B40" s="22" t="s">
        <v>229</v>
      </c>
      <c r="C40" s="22" t="s">
        <v>230</v>
      </c>
      <c r="D40" s="22" t="s">
        <v>80</v>
      </c>
      <c r="E40" s="22">
        <v>7</v>
      </c>
      <c r="F40" s="22">
        <v>8</v>
      </c>
      <c r="G40" s="18">
        <f t="shared" si="0"/>
        <v>7.5</v>
      </c>
      <c r="H40" s="19">
        <v>7</v>
      </c>
      <c r="I40" s="19">
        <f t="shared" si="1"/>
        <v>7.1499999999999995</v>
      </c>
      <c r="J40" s="20" t="str">
        <f t="shared" si="2"/>
        <v>B</v>
      </c>
      <c r="K40" s="21"/>
    </row>
    <row r="41" spans="1:11" ht="20.100000000000001" customHeight="1" x14ac:dyDescent="0.25">
      <c r="A41" s="31">
        <v>27</v>
      </c>
      <c r="B41" s="22" t="s">
        <v>231</v>
      </c>
      <c r="C41" s="22" t="s">
        <v>104</v>
      </c>
      <c r="D41" s="22" t="s">
        <v>57</v>
      </c>
      <c r="E41" s="22">
        <v>8</v>
      </c>
      <c r="F41" s="22">
        <v>8</v>
      </c>
      <c r="G41" s="18">
        <f t="shared" si="0"/>
        <v>8</v>
      </c>
      <c r="H41" s="19">
        <v>8</v>
      </c>
      <c r="I41" s="19">
        <f t="shared" si="1"/>
        <v>8</v>
      </c>
      <c r="J41" s="20" t="str">
        <f t="shared" si="2"/>
        <v>B+</v>
      </c>
      <c r="K41" s="21"/>
    </row>
    <row r="42" spans="1:11" ht="20.100000000000001" customHeight="1" x14ac:dyDescent="0.25">
      <c r="A42" s="31">
        <v>28</v>
      </c>
      <c r="B42" s="22" t="s">
        <v>232</v>
      </c>
      <c r="C42" s="22" t="s">
        <v>233</v>
      </c>
      <c r="D42" s="22" t="s">
        <v>109</v>
      </c>
      <c r="E42" s="22">
        <v>8</v>
      </c>
      <c r="F42" s="22">
        <v>8</v>
      </c>
      <c r="G42" s="18">
        <f t="shared" si="0"/>
        <v>8</v>
      </c>
      <c r="H42" s="19">
        <v>7</v>
      </c>
      <c r="I42" s="19">
        <f t="shared" si="1"/>
        <v>7.2999999999999989</v>
      </c>
      <c r="J42" s="20" t="str">
        <f t="shared" si="2"/>
        <v>B</v>
      </c>
      <c r="K42" s="21"/>
    </row>
    <row r="43" spans="1:11" ht="20.100000000000001" customHeight="1" x14ac:dyDescent="0.25">
      <c r="A43" s="31">
        <v>29</v>
      </c>
      <c r="B43" s="22" t="s">
        <v>234</v>
      </c>
      <c r="C43" s="22" t="s">
        <v>235</v>
      </c>
      <c r="D43" s="22" t="s">
        <v>81</v>
      </c>
      <c r="E43" s="22">
        <v>9</v>
      </c>
      <c r="F43" s="22">
        <v>9</v>
      </c>
      <c r="G43" s="18">
        <f t="shared" si="0"/>
        <v>9</v>
      </c>
      <c r="H43" s="19">
        <v>8</v>
      </c>
      <c r="I43" s="19">
        <f t="shared" si="1"/>
        <v>8.2999999999999989</v>
      </c>
      <c r="J43" s="20" t="str">
        <f t="shared" si="2"/>
        <v>B+</v>
      </c>
      <c r="K43" s="21"/>
    </row>
    <row r="44" spans="1:11" ht="20.100000000000001" customHeight="1" x14ac:dyDescent="0.25">
      <c r="A44" s="31">
        <v>30</v>
      </c>
      <c r="B44" s="22" t="s">
        <v>236</v>
      </c>
      <c r="C44" s="22" t="s">
        <v>237</v>
      </c>
      <c r="D44" s="22" t="s">
        <v>46</v>
      </c>
      <c r="E44" s="22">
        <v>7.5</v>
      </c>
      <c r="F44" s="22">
        <v>8</v>
      </c>
      <c r="G44" s="18">
        <v>8</v>
      </c>
      <c r="H44" s="19">
        <v>8</v>
      </c>
      <c r="I44" s="19">
        <f t="shared" si="1"/>
        <v>8</v>
      </c>
      <c r="J44" s="20" t="str">
        <f t="shared" si="2"/>
        <v>B+</v>
      </c>
      <c r="K44" s="21"/>
    </row>
    <row r="45" spans="1:11" ht="20.100000000000001" customHeight="1" x14ac:dyDescent="0.25">
      <c r="A45" s="31">
        <v>31</v>
      </c>
      <c r="B45" s="22" t="s">
        <v>238</v>
      </c>
      <c r="C45" s="22" t="s">
        <v>239</v>
      </c>
      <c r="D45" s="22" t="s">
        <v>240</v>
      </c>
      <c r="E45" s="22">
        <v>7</v>
      </c>
      <c r="F45" s="22">
        <v>8</v>
      </c>
      <c r="G45" s="18">
        <f t="shared" si="0"/>
        <v>7.5</v>
      </c>
      <c r="H45" s="19">
        <v>7</v>
      </c>
      <c r="I45" s="19">
        <f t="shared" si="1"/>
        <v>7.1499999999999995</v>
      </c>
      <c r="J45" s="20" t="str">
        <f t="shared" si="2"/>
        <v>B</v>
      </c>
      <c r="K45" s="21"/>
    </row>
    <row r="46" spans="1:11" ht="20.100000000000001" customHeight="1" x14ac:dyDescent="0.25">
      <c r="A46" s="32">
        <v>32</v>
      </c>
      <c r="B46" s="22" t="s">
        <v>241</v>
      </c>
      <c r="C46" s="22" t="s">
        <v>242</v>
      </c>
      <c r="D46" s="22" t="s">
        <v>75</v>
      </c>
      <c r="E46" s="22">
        <v>7</v>
      </c>
      <c r="F46" s="22">
        <v>8</v>
      </c>
      <c r="G46" s="18">
        <f t="shared" si="0"/>
        <v>7.5</v>
      </c>
      <c r="H46" s="19">
        <v>9</v>
      </c>
      <c r="I46" s="19">
        <f t="shared" si="1"/>
        <v>8.5500000000000007</v>
      </c>
      <c r="J46" s="20" t="str">
        <f t="shared" si="2"/>
        <v>A</v>
      </c>
      <c r="K46" s="21"/>
    </row>
    <row r="47" spans="1:11" s="37" customFormat="1" ht="20.100000000000001" customHeight="1" x14ac:dyDescent="0.25">
      <c r="A47" s="60">
        <v>33</v>
      </c>
      <c r="B47" s="33" t="s">
        <v>243</v>
      </c>
      <c r="C47" s="33" t="s">
        <v>244</v>
      </c>
      <c r="D47" s="33" t="s">
        <v>101</v>
      </c>
      <c r="E47" s="33"/>
      <c r="F47" s="33"/>
      <c r="G47" s="39">
        <v>0</v>
      </c>
      <c r="H47" s="34">
        <v>0</v>
      </c>
      <c r="I47" s="19">
        <f t="shared" si="1"/>
        <v>0</v>
      </c>
      <c r="J47" s="35" t="str">
        <f t="shared" si="2"/>
        <v>F</v>
      </c>
      <c r="K47" s="36" t="s">
        <v>385</v>
      </c>
    </row>
    <row r="48" spans="1:11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x14ac:dyDescent="0.25">
      <c r="A49" s="9" t="str">
        <f>"Cộng danh sách gồm "</f>
        <v xml:space="preserve">Cộng danh sách gồm </v>
      </c>
      <c r="B49" s="9"/>
      <c r="C49" s="9"/>
      <c r="D49" s="10">
        <f>COUNTA(J15:J47)</f>
        <v>33</v>
      </c>
      <c r="E49" s="10"/>
      <c r="F49" s="10"/>
      <c r="G49" s="11">
        <v>1</v>
      </c>
      <c r="H49" s="12"/>
      <c r="I49" s="1"/>
      <c r="J49" s="1"/>
      <c r="K49" s="1"/>
    </row>
    <row r="50" spans="1:11" ht="15.75" x14ac:dyDescent="0.25">
      <c r="A50" s="68" t="s">
        <v>20</v>
      </c>
      <c r="B50" s="68"/>
      <c r="C50" s="68"/>
      <c r="D50" s="13">
        <f>COUNTIF(I15:I47,"&gt;=5")</f>
        <v>28</v>
      </c>
      <c r="E50" s="55"/>
      <c r="F50" s="55"/>
      <c r="G50" s="14">
        <f>D50/D49</f>
        <v>0.84848484848484851</v>
      </c>
      <c r="H50" s="15"/>
      <c r="I50" s="1"/>
      <c r="J50" s="1"/>
      <c r="K50" s="1"/>
    </row>
    <row r="51" spans="1:11" ht="15.75" x14ac:dyDescent="0.25">
      <c r="A51" s="68" t="s">
        <v>21</v>
      </c>
      <c r="B51" s="68"/>
      <c r="C51" s="68"/>
      <c r="D51" s="13">
        <f>COUNTIF(I15:I47,"&lt;5")</f>
        <v>5</v>
      </c>
      <c r="E51" s="55"/>
      <c r="F51" s="55"/>
      <c r="G51" s="14">
        <f>D51/D49</f>
        <v>0.15151515151515152</v>
      </c>
      <c r="H51" s="15"/>
      <c r="I51" s="1"/>
      <c r="J51" s="1"/>
      <c r="K51" s="1"/>
    </row>
    <row r="52" spans="1:11" ht="15.75" x14ac:dyDescent="0.25">
      <c r="A52" s="16"/>
      <c r="B52" s="16"/>
      <c r="C52" s="4"/>
      <c r="D52" s="16"/>
      <c r="E52" s="16"/>
      <c r="F52" s="16"/>
      <c r="G52" s="3"/>
      <c r="H52" s="1"/>
      <c r="I52" s="1"/>
      <c r="J52" s="1"/>
      <c r="K52" s="1"/>
    </row>
    <row r="53" spans="1:11" ht="15.75" x14ac:dyDescent="0.25">
      <c r="A53" s="1"/>
      <c r="B53" s="1"/>
      <c r="C53" s="1"/>
      <c r="D53" s="1"/>
      <c r="E53" s="1"/>
      <c r="F53" s="1"/>
      <c r="G53" s="69" t="str">
        <f ca="1">"TP. Hồ Chí Minh, ngày "&amp;  DAY(NOW())&amp;" tháng " &amp;MONTH(NOW())&amp;" năm "&amp;YEAR(NOW())</f>
        <v>TP. Hồ Chí Minh, ngày 26 tháng 8 năm 2020</v>
      </c>
      <c r="H53" s="69"/>
      <c r="I53" s="69"/>
      <c r="J53" s="69"/>
      <c r="K53" s="69"/>
    </row>
    <row r="54" spans="1:11" ht="15.75" x14ac:dyDescent="0.25">
      <c r="A54" s="65" t="s">
        <v>22</v>
      </c>
      <c r="B54" s="65"/>
      <c r="C54" s="65"/>
      <c r="D54" s="1"/>
      <c r="E54" s="1"/>
      <c r="F54" s="1"/>
      <c r="G54" s="65" t="s">
        <v>23</v>
      </c>
      <c r="H54" s="65"/>
      <c r="I54" s="65"/>
      <c r="J54" s="65"/>
      <c r="K54" s="65"/>
    </row>
    <row r="55" spans="1:11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8" spans="1:11" ht="15.75" x14ac:dyDescent="0.25">
      <c r="A58" s="28"/>
      <c r="B58" s="28" t="s">
        <v>378</v>
      </c>
      <c r="C58" s="28"/>
      <c r="D58" s="28"/>
      <c r="E58" s="28"/>
      <c r="F58" s="28"/>
      <c r="G58" s="28"/>
      <c r="H58" s="28"/>
      <c r="I58" s="28" t="s">
        <v>378</v>
      </c>
      <c r="J58" s="28"/>
      <c r="K58" s="28"/>
    </row>
  </sheetData>
  <protectedRanges>
    <protectedRange sqref="A55:K55" name="Range5"/>
    <protectedRange sqref="K15:K47" name="Range4"/>
    <protectedRange sqref="B15:H47" name="Range3"/>
    <protectedRange sqref="C9:C10 I8:I9" name="Range2"/>
    <protectedRange sqref="A4" name="Range1"/>
    <protectedRange sqref="G13:H13" name="Range6"/>
    <protectedRange sqref="C8" name="Range2_1"/>
  </protectedRanges>
  <mergeCells count="26">
    <mergeCell ref="A54:C54"/>
    <mergeCell ref="G54:K54"/>
    <mergeCell ref="A10:B10"/>
    <mergeCell ref="C10:D10"/>
    <mergeCell ref="A12:A13"/>
    <mergeCell ref="B12:B13"/>
    <mergeCell ref="C12:D13"/>
    <mergeCell ref="I12:J12"/>
    <mergeCell ref="K12:K13"/>
    <mergeCell ref="C14:D14"/>
    <mergeCell ref="A50:C50"/>
    <mergeCell ref="A51:C51"/>
    <mergeCell ref="G53:K53"/>
    <mergeCell ref="A6:K6"/>
    <mergeCell ref="A8:B8"/>
    <mergeCell ref="C8:D8"/>
    <mergeCell ref="G8:H8"/>
    <mergeCell ref="A9:B9"/>
    <mergeCell ref="C9:D9"/>
    <mergeCell ref="G9:H9"/>
    <mergeCell ref="A4:D4"/>
    <mergeCell ref="A1:D1"/>
    <mergeCell ref="G1:K1"/>
    <mergeCell ref="A2:D2"/>
    <mergeCell ref="G2:K2"/>
    <mergeCell ref="A3:D3"/>
  </mergeCells>
  <conditionalFormatting sqref="J15:J47">
    <cfRule type="cellIs" dxfId="7" priority="3" stopIfTrue="1" operator="equal">
      <formula>"F"</formula>
    </cfRule>
  </conditionalFormatting>
  <conditionalFormatting sqref="I15:I47">
    <cfRule type="expression" dxfId="6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workbookViewId="0">
      <selection activeCell="K10" sqref="K10"/>
    </sheetView>
  </sheetViews>
  <sheetFormatPr defaultRowHeight="15" x14ac:dyDescent="0.25"/>
  <cols>
    <col min="1" max="1" width="4.85546875" customWidth="1"/>
    <col min="2" max="2" width="14.42578125" customWidth="1"/>
    <col min="3" max="3" width="21.42578125" customWidth="1"/>
    <col min="4" max="4" width="10" customWidth="1"/>
    <col min="5" max="5" width="0.140625" style="43" customWidth="1"/>
    <col min="6" max="6" width="0.140625" style="43" hidden="1" customWidth="1"/>
    <col min="7" max="7" width="8.140625" customWidth="1"/>
    <col min="8" max="8" width="8" customWidth="1"/>
    <col min="9" max="9" width="7.7109375" customWidth="1"/>
    <col min="10" max="10" width="9.5703125" customWidth="1"/>
    <col min="11" max="11" width="15.28515625" customWidth="1"/>
  </cols>
  <sheetData>
    <row r="1" spans="1:11" ht="15.75" x14ac:dyDescent="0.25">
      <c r="A1" s="71" t="s">
        <v>0</v>
      </c>
      <c r="B1" s="71"/>
      <c r="C1" s="71"/>
      <c r="D1" s="71"/>
      <c r="E1" s="48"/>
      <c r="F1" s="48"/>
      <c r="G1" s="65" t="s">
        <v>1</v>
      </c>
      <c r="H1" s="65"/>
      <c r="I1" s="65"/>
      <c r="J1" s="65"/>
      <c r="K1" s="65"/>
    </row>
    <row r="2" spans="1:11" ht="16.5" x14ac:dyDescent="0.25">
      <c r="A2" s="71" t="s">
        <v>2</v>
      </c>
      <c r="B2" s="71"/>
      <c r="C2" s="71"/>
      <c r="D2" s="71"/>
      <c r="E2" s="48"/>
      <c r="F2" s="48"/>
      <c r="G2" s="84" t="s">
        <v>3</v>
      </c>
      <c r="H2" s="84"/>
      <c r="I2" s="84"/>
      <c r="J2" s="84"/>
      <c r="K2" s="84"/>
    </row>
    <row r="3" spans="1:11" ht="15.75" x14ac:dyDescent="0.25">
      <c r="A3" s="71" t="s">
        <v>4</v>
      </c>
      <c r="B3" s="71"/>
      <c r="C3" s="71"/>
      <c r="D3" s="71"/>
      <c r="E3" s="48"/>
      <c r="F3" s="48"/>
      <c r="G3" s="1"/>
      <c r="H3" s="1"/>
      <c r="I3" s="1"/>
      <c r="J3" s="1"/>
      <c r="K3" s="1"/>
    </row>
    <row r="4" spans="1:11" ht="15.75" x14ac:dyDescent="0.25">
      <c r="A4" s="65" t="s">
        <v>52</v>
      </c>
      <c r="B4" s="65"/>
      <c r="C4" s="65"/>
      <c r="D4" s="65"/>
      <c r="E4" s="47"/>
      <c r="F4" s="47"/>
      <c r="G4" s="1"/>
      <c r="H4" s="1"/>
      <c r="I4" s="1"/>
      <c r="J4" s="1"/>
      <c r="K4" s="1"/>
    </row>
    <row r="5" spans="1:11" ht="15.75" x14ac:dyDescent="0.25">
      <c r="A5" s="23"/>
      <c r="B5" s="23"/>
      <c r="C5" s="23"/>
      <c r="D5" s="23"/>
      <c r="E5" s="47"/>
      <c r="F5" s="47"/>
      <c r="G5" s="1"/>
      <c r="H5" s="1"/>
      <c r="I5" s="1"/>
      <c r="J5" s="1"/>
      <c r="K5" s="1"/>
    </row>
    <row r="6" spans="1:11" ht="19.5" x14ac:dyDescent="0.3">
      <c r="A6" s="70" t="s">
        <v>5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5.75" x14ac:dyDescent="0.25">
      <c r="A7" s="30"/>
      <c r="B7" s="30"/>
      <c r="C7" s="30"/>
      <c r="D7" s="30"/>
      <c r="E7" s="47"/>
      <c r="F7" s="47"/>
      <c r="G7" s="30"/>
      <c r="H7" s="30"/>
      <c r="I7" s="30"/>
      <c r="J7" s="30"/>
      <c r="K7" s="30"/>
    </row>
    <row r="8" spans="1:11" ht="15.75" x14ac:dyDescent="0.25">
      <c r="A8" s="66" t="s">
        <v>6</v>
      </c>
      <c r="B8" s="66"/>
      <c r="C8" s="66" t="s">
        <v>389</v>
      </c>
      <c r="D8" s="66"/>
      <c r="E8" s="49"/>
      <c r="F8" s="49"/>
      <c r="G8" s="66" t="s">
        <v>7</v>
      </c>
      <c r="H8" s="66"/>
      <c r="I8" s="26">
        <v>3</v>
      </c>
      <c r="J8" s="3"/>
      <c r="K8" s="3"/>
    </row>
    <row r="9" spans="1:11" ht="15.75" x14ac:dyDescent="0.25">
      <c r="A9" s="66" t="s">
        <v>8</v>
      </c>
      <c r="B9" s="66"/>
      <c r="C9" s="66" t="s">
        <v>245</v>
      </c>
      <c r="D9" s="66"/>
      <c r="E9" s="49"/>
      <c r="F9" s="49"/>
      <c r="G9" s="66" t="s">
        <v>9</v>
      </c>
      <c r="H9" s="66"/>
      <c r="I9" s="26" t="s">
        <v>387</v>
      </c>
      <c r="J9" s="3"/>
      <c r="K9" s="3"/>
    </row>
    <row r="10" spans="1:11" ht="15.75" x14ac:dyDescent="0.25">
      <c r="A10" s="66" t="s">
        <v>10</v>
      </c>
      <c r="B10" s="66"/>
      <c r="C10" s="66" t="s">
        <v>59</v>
      </c>
      <c r="D10" s="66"/>
      <c r="E10" s="49"/>
      <c r="F10" s="49"/>
      <c r="G10" s="16" t="s">
        <v>390</v>
      </c>
      <c r="H10" s="16"/>
      <c r="I10" s="86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47.25" x14ac:dyDescent="0.25">
      <c r="A12" s="72" t="s">
        <v>11</v>
      </c>
      <c r="B12" s="74" t="s">
        <v>12</v>
      </c>
      <c r="C12" s="76" t="s">
        <v>13</v>
      </c>
      <c r="D12" s="77"/>
      <c r="E12" s="52" t="s">
        <v>383</v>
      </c>
      <c r="F12" s="52" t="s">
        <v>384</v>
      </c>
      <c r="G12" s="5" t="s">
        <v>14</v>
      </c>
      <c r="H12" s="5" t="s">
        <v>15</v>
      </c>
      <c r="I12" s="80" t="s">
        <v>16</v>
      </c>
      <c r="J12" s="81"/>
      <c r="K12" s="82" t="s">
        <v>17</v>
      </c>
    </row>
    <row r="13" spans="1:11" ht="15.75" x14ac:dyDescent="0.25">
      <c r="A13" s="73"/>
      <c r="B13" s="75"/>
      <c r="C13" s="78"/>
      <c r="D13" s="79"/>
      <c r="E13" s="53"/>
      <c r="F13" s="53"/>
      <c r="G13" s="57">
        <v>0.3</v>
      </c>
      <c r="H13" s="6">
        <v>0.7</v>
      </c>
      <c r="I13" s="25" t="s">
        <v>18</v>
      </c>
      <c r="J13" s="25" t="s">
        <v>19</v>
      </c>
      <c r="K13" s="83"/>
    </row>
    <row r="14" spans="1:11" ht="15.75" x14ac:dyDescent="0.25">
      <c r="A14" s="24">
        <v>1</v>
      </c>
      <c r="B14" s="24">
        <v>2</v>
      </c>
      <c r="C14" s="67">
        <v>3</v>
      </c>
      <c r="D14" s="67"/>
      <c r="E14" s="50"/>
      <c r="F14" s="50"/>
      <c r="G14" s="24">
        <v>4</v>
      </c>
      <c r="H14" s="24">
        <v>5</v>
      </c>
      <c r="I14" s="24">
        <v>6</v>
      </c>
      <c r="J14" s="24">
        <v>7</v>
      </c>
      <c r="K14" s="25">
        <v>8</v>
      </c>
    </row>
    <row r="15" spans="1:11" ht="20.100000000000001" customHeight="1" x14ac:dyDescent="0.25">
      <c r="A15" s="31">
        <v>1</v>
      </c>
      <c r="B15" s="22" t="s">
        <v>247</v>
      </c>
      <c r="C15" s="22" t="s">
        <v>248</v>
      </c>
      <c r="D15" s="22" t="s">
        <v>24</v>
      </c>
      <c r="E15" s="22">
        <v>7.5</v>
      </c>
      <c r="F15" s="22">
        <v>7.5</v>
      </c>
      <c r="G15" s="18">
        <f>(E15+F15)/2</f>
        <v>7.5</v>
      </c>
      <c r="H15" s="19">
        <v>5</v>
      </c>
      <c r="I15" s="19">
        <f>G15*30%+H15*70%</f>
        <v>5.75</v>
      </c>
      <c r="J15" s="20" t="str">
        <f>IF(I15&lt;4,"F",IF(I15&lt;=4.9,"D",IF(I15&lt;=5.4,"D+",IF(I15&lt;=5.9,"C",IF(I15&lt;=6.9,"C+",IF(I15&lt;=7.9,"B",IF(I15&lt;=8.4,"B+","A")))))))</f>
        <v>C</v>
      </c>
      <c r="K15" s="21"/>
    </row>
    <row r="16" spans="1:11" ht="20.100000000000001" customHeight="1" x14ac:dyDescent="0.25">
      <c r="A16" s="31">
        <v>2</v>
      </c>
      <c r="B16" s="22" t="s">
        <v>249</v>
      </c>
      <c r="C16" s="22" t="s">
        <v>250</v>
      </c>
      <c r="D16" s="22" t="s">
        <v>24</v>
      </c>
      <c r="E16" s="22">
        <v>8</v>
      </c>
      <c r="F16" s="22">
        <v>8</v>
      </c>
      <c r="G16" s="18">
        <f t="shared" ref="G16:G47" si="0">(E16+F16)/2</f>
        <v>8</v>
      </c>
      <c r="H16" s="19">
        <v>8</v>
      </c>
      <c r="I16" s="19">
        <f t="shared" ref="I16:I47" si="1">G16*30%+H16*70%</f>
        <v>8</v>
      </c>
      <c r="J16" s="20" t="str">
        <f t="shared" ref="J16:J47" si="2">IF(I16&lt;4,"F",IF(I16&lt;=4.9,"D",IF(I16&lt;=5.4,"D+",IF(I16&lt;=5.9,"C",IF(I16&lt;=6.9,"C+",IF(I16&lt;=7.9,"B",IF(I16&lt;=8.4,"B+","A")))))))</f>
        <v>B+</v>
      </c>
      <c r="K16" s="21"/>
    </row>
    <row r="17" spans="1:11" ht="20.100000000000001" customHeight="1" x14ac:dyDescent="0.25">
      <c r="A17" s="31">
        <v>3</v>
      </c>
      <c r="B17" s="22" t="s">
        <v>251</v>
      </c>
      <c r="C17" s="22" t="s">
        <v>252</v>
      </c>
      <c r="D17" s="22" t="s">
        <v>253</v>
      </c>
      <c r="E17" s="22">
        <v>8</v>
      </c>
      <c r="F17" s="22">
        <v>7</v>
      </c>
      <c r="G17" s="18">
        <f t="shared" si="0"/>
        <v>7.5</v>
      </c>
      <c r="H17" s="19">
        <v>7</v>
      </c>
      <c r="I17" s="19">
        <f t="shared" si="1"/>
        <v>7.1499999999999995</v>
      </c>
      <c r="J17" s="20" t="str">
        <f t="shared" si="2"/>
        <v>B</v>
      </c>
      <c r="K17" s="21"/>
    </row>
    <row r="18" spans="1:11" s="37" customFormat="1" ht="20.100000000000001" customHeight="1" x14ac:dyDescent="0.25">
      <c r="A18" s="38">
        <v>4</v>
      </c>
      <c r="B18" s="33" t="s">
        <v>254</v>
      </c>
      <c r="C18" s="33" t="s">
        <v>255</v>
      </c>
      <c r="D18" s="33" t="s">
        <v>68</v>
      </c>
      <c r="E18" s="33"/>
      <c r="F18" s="33"/>
      <c r="G18" s="18">
        <f t="shared" si="0"/>
        <v>0</v>
      </c>
      <c r="H18" s="34">
        <v>0</v>
      </c>
      <c r="I18" s="19">
        <f t="shared" si="1"/>
        <v>0</v>
      </c>
      <c r="J18" s="35" t="str">
        <f t="shared" si="2"/>
        <v>F</v>
      </c>
      <c r="K18" s="36" t="s">
        <v>385</v>
      </c>
    </row>
    <row r="19" spans="1:11" ht="20.100000000000001" customHeight="1" x14ac:dyDescent="0.25">
      <c r="A19" s="31">
        <v>5</v>
      </c>
      <c r="B19" s="22" t="s">
        <v>256</v>
      </c>
      <c r="C19" s="22" t="s">
        <v>257</v>
      </c>
      <c r="D19" s="22" t="s">
        <v>83</v>
      </c>
      <c r="E19" s="22">
        <v>8.5</v>
      </c>
      <c r="F19" s="22">
        <v>8.5</v>
      </c>
      <c r="G19" s="18">
        <f t="shared" si="0"/>
        <v>8.5</v>
      </c>
      <c r="H19" s="19">
        <v>8</v>
      </c>
      <c r="I19" s="19">
        <f t="shared" si="1"/>
        <v>8.1499999999999986</v>
      </c>
      <c r="J19" s="20" t="str">
        <f t="shared" si="2"/>
        <v>B+</v>
      </c>
      <c r="K19" s="21"/>
    </row>
    <row r="20" spans="1:11" ht="20.100000000000001" customHeight="1" x14ac:dyDescent="0.25">
      <c r="A20" s="31">
        <v>6</v>
      </c>
      <c r="B20" s="22" t="s">
        <v>258</v>
      </c>
      <c r="C20" s="22" t="s">
        <v>259</v>
      </c>
      <c r="D20" s="22" t="s">
        <v>63</v>
      </c>
      <c r="E20" s="22">
        <v>7.5</v>
      </c>
      <c r="F20" s="22">
        <v>8</v>
      </c>
      <c r="G20" s="18">
        <v>8</v>
      </c>
      <c r="H20" s="19">
        <v>6</v>
      </c>
      <c r="I20" s="19">
        <f t="shared" si="1"/>
        <v>6.6</v>
      </c>
      <c r="J20" s="20" t="str">
        <f t="shared" si="2"/>
        <v>C+</v>
      </c>
      <c r="K20" s="21"/>
    </row>
    <row r="21" spans="1:11" ht="20.100000000000001" customHeight="1" x14ac:dyDescent="0.25">
      <c r="A21" s="31">
        <v>7</v>
      </c>
      <c r="B21" s="22" t="s">
        <v>260</v>
      </c>
      <c r="C21" s="22" t="s">
        <v>261</v>
      </c>
      <c r="D21" s="22" t="s">
        <v>44</v>
      </c>
      <c r="E21" s="22">
        <v>7</v>
      </c>
      <c r="F21" s="22">
        <v>8</v>
      </c>
      <c r="G21" s="18">
        <f t="shared" si="0"/>
        <v>7.5</v>
      </c>
      <c r="H21" s="19">
        <v>6</v>
      </c>
      <c r="I21" s="19">
        <f t="shared" si="1"/>
        <v>6.4499999999999993</v>
      </c>
      <c r="J21" s="20" t="str">
        <f t="shared" si="2"/>
        <v>C+</v>
      </c>
      <c r="K21" s="21"/>
    </row>
    <row r="22" spans="1:11" s="37" customFormat="1" ht="20.100000000000001" customHeight="1" x14ac:dyDescent="0.25">
      <c r="A22" s="38">
        <v>8</v>
      </c>
      <c r="B22" s="33" t="s">
        <v>262</v>
      </c>
      <c r="C22" s="33" t="s">
        <v>263</v>
      </c>
      <c r="D22" s="33" t="s">
        <v>69</v>
      </c>
      <c r="E22" s="33"/>
      <c r="F22" s="33"/>
      <c r="G22" s="18">
        <f t="shared" si="0"/>
        <v>0</v>
      </c>
      <c r="H22" s="34">
        <v>0</v>
      </c>
      <c r="I22" s="19">
        <f t="shared" si="1"/>
        <v>0</v>
      </c>
      <c r="J22" s="35" t="str">
        <f t="shared" si="2"/>
        <v>F</v>
      </c>
      <c r="K22" s="36" t="s">
        <v>385</v>
      </c>
    </row>
    <row r="23" spans="1:11" ht="20.100000000000001" customHeight="1" x14ac:dyDescent="0.25">
      <c r="A23" s="31">
        <v>9</v>
      </c>
      <c r="B23" s="22" t="s">
        <v>264</v>
      </c>
      <c r="C23" s="22" t="s">
        <v>30</v>
      </c>
      <c r="D23" s="22" t="s">
        <v>26</v>
      </c>
      <c r="E23" s="22">
        <v>9</v>
      </c>
      <c r="F23" s="22">
        <v>9</v>
      </c>
      <c r="G23" s="18">
        <f t="shared" si="0"/>
        <v>9</v>
      </c>
      <c r="H23" s="19">
        <v>9</v>
      </c>
      <c r="I23" s="19">
        <f t="shared" si="1"/>
        <v>9</v>
      </c>
      <c r="J23" s="20" t="str">
        <f t="shared" si="2"/>
        <v>A</v>
      </c>
      <c r="K23" s="21"/>
    </row>
    <row r="24" spans="1:11" ht="20.100000000000001" customHeight="1" x14ac:dyDescent="0.25">
      <c r="A24" s="31">
        <v>10</v>
      </c>
      <c r="B24" s="22" t="s">
        <v>265</v>
      </c>
      <c r="C24" s="22" t="s">
        <v>266</v>
      </c>
      <c r="D24" s="22" t="s">
        <v>26</v>
      </c>
      <c r="E24" s="22">
        <v>7</v>
      </c>
      <c r="F24" s="22">
        <v>7</v>
      </c>
      <c r="G24" s="18">
        <f t="shared" si="0"/>
        <v>7</v>
      </c>
      <c r="H24" s="19">
        <v>8</v>
      </c>
      <c r="I24" s="19">
        <f t="shared" si="1"/>
        <v>7.6999999999999993</v>
      </c>
      <c r="J24" s="20" t="str">
        <f t="shared" si="2"/>
        <v>B</v>
      </c>
      <c r="K24" s="21"/>
    </row>
    <row r="25" spans="1:11" ht="20.100000000000001" customHeight="1" x14ac:dyDescent="0.25">
      <c r="A25" s="31">
        <v>11</v>
      </c>
      <c r="B25" s="22" t="s">
        <v>267</v>
      </c>
      <c r="C25" s="22" t="s">
        <v>104</v>
      </c>
      <c r="D25" s="22" t="s">
        <v>77</v>
      </c>
      <c r="E25" s="22">
        <v>8</v>
      </c>
      <c r="F25" s="22">
        <v>8</v>
      </c>
      <c r="G25" s="18">
        <f t="shared" si="0"/>
        <v>8</v>
      </c>
      <c r="H25" s="19">
        <v>8</v>
      </c>
      <c r="I25" s="19">
        <f t="shared" si="1"/>
        <v>8</v>
      </c>
      <c r="J25" s="20" t="str">
        <f t="shared" si="2"/>
        <v>B+</v>
      </c>
      <c r="K25" s="21"/>
    </row>
    <row r="26" spans="1:11" ht="20.100000000000001" customHeight="1" x14ac:dyDescent="0.25">
      <c r="A26" s="31">
        <v>12</v>
      </c>
      <c r="B26" s="22" t="s">
        <v>268</v>
      </c>
      <c r="C26" s="22" t="s">
        <v>269</v>
      </c>
      <c r="D26" s="22" t="s">
        <v>270</v>
      </c>
      <c r="E26" s="22">
        <v>8.5</v>
      </c>
      <c r="F26" s="22">
        <v>9</v>
      </c>
      <c r="G26" s="18">
        <v>9</v>
      </c>
      <c r="H26" s="19">
        <v>8</v>
      </c>
      <c r="I26" s="19">
        <f t="shared" si="1"/>
        <v>8.2999999999999989</v>
      </c>
      <c r="J26" s="20" t="str">
        <f t="shared" si="2"/>
        <v>B+</v>
      </c>
      <c r="K26" s="21"/>
    </row>
    <row r="27" spans="1:11" ht="20.100000000000001" customHeight="1" x14ac:dyDescent="0.25">
      <c r="A27" s="31">
        <v>13</v>
      </c>
      <c r="B27" s="22" t="s">
        <v>271</v>
      </c>
      <c r="C27" s="22" t="s">
        <v>272</v>
      </c>
      <c r="D27" s="22" t="s">
        <v>270</v>
      </c>
      <c r="E27" s="22">
        <v>7.5</v>
      </c>
      <c r="F27" s="22">
        <v>8.5</v>
      </c>
      <c r="G27" s="18">
        <f t="shared" si="0"/>
        <v>8</v>
      </c>
      <c r="H27" s="19">
        <v>9</v>
      </c>
      <c r="I27" s="19">
        <f t="shared" si="1"/>
        <v>8.6999999999999993</v>
      </c>
      <c r="J27" s="20" t="str">
        <f t="shared" si="2"/>
        <v>A</v>
      </c>
      <c r="K27" s="21"/>
    </row>
    <row r="28" spans="1:11" ht="20.100000000000001" customHeight="1" x14ac:dyDescent="0.25">
      <c r="A28" s="31">
        <v>14</v>
      </c>
      <c r="B28" s="22" t="s">
        <v>273</v>
      </c>
      <c r="C28" s="22" t="s">
        <v>102</v>
      </c>
      <c r="D28" s="22" t="s">
        <v>27</v>
      </c>
      <c r="E28" s="22">
        <v>7</v>
      </c>
      <c r="F28" s="22">
        <v>8.5</v>
      </c>
      <c r="G28" s="18">
        <v>8</v>
      </c>
      <c r="H28" s="19">
        <v>7</v>
      </c>
      <c r="I28" s="19">
        <f t="shared" si="1"/>
        <v>7.2999999999999989</v>
      </c>
      <c r="J28" s="20" t="str">
        <f t="shared" si="2"/>
        <v>B</v>
      </c>
      <c r="K28" s="21"/>
    </row>
    <row r="29" spans="1:11" ht="20.100000000000001" customHeight="1" x14ac:dyDescent="0.25">
      <c r="A29" s="31">
        <v>15</v>
      </c>
      <c r="B29" s="22" t="s">
        <v>274</v>
      </c>
      <c r="C29" s="22" t="s">
        <v>275</v>
      </c>
      <c r="D29" s="22" t="s">
        <v>64</v>
      </c>
      <c r="E29" s="22">
        <v>8</v>
      </c>
      <c r="F29" s="22">
        <v>8</v>
      </c>
      <c r="G29" s="18">
        <f t="shared" si="0"/>
        <v>8</v>
      </c>
      <c r="H29" s="19">
        <v>0</v>
      </c>
      <c r="I29" s="19">
        <f t="shared" si="1"/>
        <v>2.4</v>
      </c>
      <c r="J29" s="20" t="str">
        <f t="shared" si="2"/>
        <v>F</v>
      </c>
      <c r="K29" s="21"/>
    </row>
    <row r="30" spans="1:11" ht="20.100000000000001" customHeight="1" x14ac:dyDescent="0.25">
      <c r="A30" s="31">
        <v>16</v>
      </c>
      <c r="B30" s="22" t="s">
        <v>276</v>
      </c>
      <c r="C30" s="22" t="s">
        <v>56</v>
      </c>
      <c r="D30" s="22" t="s">
        <v>277</v>
      </c>
      <c r="E30" s="22">
        <v>7</v>
      </c>
      <c r="F30" s="22">
        <v>7</v>
      </c>
      <c r="G30" s="18">
        <f t="shared" si="0"/>
        <v>7</v>
      </c>
      <c r="H30" s="19">
        <v>0</v>
      </c>
      <c r="I30" s="19">
        <f t="shared" si="1"/>
        <v>2.1</v>
      </c>
      <c r="J30" s="20" t="str">
        <f t="shared" si="2"/>
        <v>F</v>
      </c>
      <c r="K30" s="21"/>
    </row>
    <row r="31" spans="1:11" ht="20.100000000000001" customHeight="1" x14ac:dyDescent="0.25">
      <c r="A31" s="31">
        <v>17</v>
      </c>
      <c r="B31" s="22" t="s">
        <v>278</v>
      </c>
      <c r="C31" s="22" t="s">
        <v>107</v>
      </c>
      <c r="D31" s="22" t="s">
        <v>45</v>
      </c>
      <c r="E31" s="22">
        <v>8.5</v>
      </c>
      <c r="F31" s="22">
        <v>8.5</v>
      </c>
      <c r="G31" s="18">
        <f t="shared" si="0"/>
        <v>8.5</v>
      </c>
      <c r="H31" s="19">
        <v>7.5</v>
      </c>
      <c r="I31" s="19">
        <f t="shared" si="1"/>
        <v>7.8</v>
      </c>
      <c r="J31" s="20" t="str">
        <f t="shared" si="2"/>
        <v>B</v>
      </c>
      <c r="K31" s="21"/>
    </row>
    <row r="32" spans="1:11" ht="20.100000000000001" customHeight="1" x14ac:dyDescent="0.25">
      <c r="A32" s="31">
        <v>18</v>
      </c>
      <c r="B32" s="22" t="s">
        <v>279</v>
      </c>
      <c r="C32" s="22" t="s">
        <v>280</v>
      </c>
      <c r="D32" s="22" t="s">
        <v>40</v>
      </c>
      <c r="E32" s="22">
        <v>9</v>
      </c>
      <c r="F32" s="22">
        <v>8.5</v>
      </c>
      <c r="G32" s="18">
        <v>9</v>
      </c>
      <c r="H32" s="19">
        <v>6</v>
      </c>
      <c r="I32" s="19">
        <f t="shared" si="1"/>
        <v>6.8999999999999986</v>
      </c>
      <c r="J32" s="20" t="str">
        <f t="shared" si="2"/>
        <v>C+</v>
      </c>
      <c r="K32" s="21"/>
    </row>
    <row r="33" spans="1:11" ht="20.100000000000001" customHeight="1" x14ac:dyDescent="0.25">
      <c r="A33" s="31">
        <v>19</v>
      </c>
      <c r="B33" s="22" t="s">
        <v>281</v>
      </c>
      <c r="C33" s="22" t="s">
        <v>282</v>
      </c>
      <c r="D33" s="22" t="s">
        <v>40</v>
      </c>
      <c r="E33" s="22">
        <v>7</v>
      </c>
      <c r="F33" s="22">
        <v>7</v>
      </c>
      <c r="G33" s="18">
        <f t="shared" si="0"/>
        <v>7</v>
      </c>
      <c r="H33" s="19">
        <v>6</v>
      </c>
      <c r="I33" s="19">
        <f t="shared" si="1"/>
        <v>6.2999999999999989</v>
      </c>
      <c r="J33" s="20" t="str">
        <f t="shared" si="2"/>
        <v>C+</v>
      </c>
      <c r="K33" s="21"/>
    </row>
    <row r="34" spans="1:11" ht="20.100000000000001" customHeight="1" x14ac:dyDescent="0.25">
      <c r="A34" s="31">
        <v>20</v>
      </c>
      <c r="B34" s="22" t="s">
        <v>283</v>
      </c>
      <c r="C34" s="22" t="s">
        <v>284</v>
      </c>
      <c r="D34" s="22" t="s">
        <v>65</v>
      </c>
      <c r="E34" s="22">
        <v>7</v>
      </c>
      <c r="F34" s="22">
        <v>7</v>
      </c>
      <c r="G34" s="18">
        <f t="shared" si="0"/>
        <v>7</v>
      </c>
      <c r="H34" s="19">
        <v>7</v>
      </c>
      <c r="I34" s="19">
        <f t="shared" si="1"/>
        <v>7</v>
      </c>
      <c r="J34" s="20" t="str">
        <f t="shared" si="2"/>
        <v>B</v>
      </c>
      <c r="K34" s="21"/>
    </row>
    <row r="35" spans="1:11" ht="20.100000000000001" customHeight="1" x14ac:dyDescent="0.25">
      <c r="A35" s="31">
        <v>21</v>
      </c>
      <c r="B35" s="22" t="s">
        <v>285</v>
      </c>
      <c r="C35" s="22" t="s">
        <v>108</v>
      </c>
      <c r="D35" s="22" t="s">
        <v>65</v>
      </c>
      <c r="E35" s="22">
        <v>8</v>
      </c>
      <c r="F35" s="22">
        <v>7</v>
      </c>
      <c r="G35" s="18">
        <f t="shared" si="0"/>
        <v>7.5</v>
      </c>
      <c r="H35" s="19">
        <v>7</v>
      </c>
      <c r="I35" s="19">
        <f t="shared" si="1"/>
        <v>7.1499999999999995</v>
      </c>
      <c r="J35" s="20" t="str">
        <f t="shared" si="2"/>
        <v>B</v>
      </c>
      <c r="K35" s="21"/>
    </row>
    <row r="36" spans="1:11" ht="20.100000000000001" customHeight="1" x14ac:dyDescent="0.25">
      <c r="A36" s="31">
        <v>22</v>
      </c>
      <c r="B36" s="22" t="s">
        <v>286</v>
      </c>
      <c r="C36" s="22" t="s">
        <v>287</v>
      </c>
      <c r="D36" s="22" t="s">
        <v>65</v>
      </c>
      <c r="E36" s="22">
        <v>8</v>
      </c>
      <c r="F36" s="22">
        <v>6.5</v>
      </c>
      <c r="G36" s="18">
        <v>7.5</v>
      </c>
      <c r="H36" s="19">
        <v>7</v>
      </c>
      <c r="I36" s="19">
        <f t="shared" si="1"/>
        <v>7.1499999999999995</v>
      </c>
      <c r="J36" s="20" t="str">
        <f t="shared" si="2"/>
        <v>B</v>
      </c>
      <c r="K36" s="21"/>
    </row>
    <row r="37" spans="1:11" ht="20.100000000000001" customHeight="1" x14ac:dyDescent="0.25">
      <c r="A37" s="31">
        <v>23</v>
      </c>
      <c r="B37" s="22" t="s">
        <v>288</v>
      </c>
      <c r="C37" s="22" t="s">
        <v>289</v>
      </c>
      <c r="D37" s="22" t="s">
        <v>71</v>
      </c>
      <c r="E37" s="22">
        <v>8.5</v>
      </c>
      <c r="F37" s="22">
        <v>9</v>
      </c>
      <c r="G37" s="18">
        <v>9</v>
      </c>
      <c r="H37" s="19">
        <v>8.5</v>
      </c>
      <c r="I37" s="19">
        <f t="shared" si="1"/>
        <v>8.6499999999999986</v>
      </c>
      <c r="J37" s="20" t="str">
        <f t="shared" si="2"/>
        <v>A</v>
      </c>
      <c r="K37" s="21"/>
    </row>
    <row r="38" spans="1:11" ht="20.100000000000001" customHeight="1" x14ac:dyDescent="0.25">
      <c r="A38" s="31">
        <v>24</v>
      </c>
      <c r="B38" s="22" t="s">
        <v>290</v>
      </c>
      <c r="C38" s="22" t="s">
        <v>291</v>
      </c>
      <c r="D38" s="22" t="s">
        <v>79</v>
      </c>
      <c r="E38" s="22">
        <v>9</v>
      </c>
      <c r="F38" s="22">
        <v>7.5</v>
      </c>
      <c r="G38" s="18">
        <v>8.5</v>
      </c>
      <c r="H38" s="19">
        <v>8.5</v>
      </c>
      <c r="I38" s="19">
        <f t="shared" si="1"/>
        <v>8.5</v>
      </c>
      <c r="J38" s="20" t="str">
        <f t="shared" si="2"/>
        <v>A</v>
      </c>
      <c r="K38" s="21"/>
    </row>
    <row r="39" spans="1:11" s="37" customFormat="1" ht="20.100000000000001" customHeight="1" x14ac:dyDescent="0.25">
      <c r="A39" s="38">
        <v>25</v>
      </c>
      <c r="B39" s="33" t="s">
        <v>292</v>
      </c>
      <c r="C39" s="33" t="s">
        <v>293</v>
      </c>
      <c r="D39" s="33" t="s">
        <v>54</v>
      </c>
      <c r="E39" s="33"/>
      <c r="F39" s="33"/>
      <c r="G39" s="18">
        <f t="shared" si="0"/>
        <v>0</v>
      </c>
      <c r="H39" s="34">
        <v>0</v>
      </c>
      <c r="I39" s="19">
        <f t="shared" si="1"/>
        <v>0</v>
      </c>
      <c r="J39" s="35" t="str">
        <f t="shared" si="2"/>
        <v>F</v>
      </c>
      <c r="K39" s="36" t="s">
        <v>385</v>
      </c>
    </row>
    <row r="40" spans="1:11" ht="20.100000000000001" customHeight="1" x14ac:dyDescent="0.25">
      <c r="A40" s="31">
        <v>26</v>
      </c>
      <c r="B40" s="22" t="s">
        <v>294</v>
      </c>
      <c r="C40" s="22" t="s">
        <v>295</v>
      </c>
      <c r="D40" s="22" t="s">
        <v>80</v>
      </c>
      <c r="E40" s="22">
        <v>7</v>
      </c>
      <c r="F40" s="22">
        <v>7</v>
      </c>
      <c r="G40" s="18">
        <f t="shared" si="0"/>
        <v>7</v>
      </c>
      <c r="H40" s="19">
        <v>6</v>
      </c>
      <c r="I40" s="19">
        <f t="shared" si="1"/>
        <v>6.2999999999999989</v>
      </c>
      <c r="J40" s="20" t="str">
        <f t="shared" si="2"/>
        <v>C+</v>
      </c>
      <c r="K40" s="21"/>
    </row>
    <row r="41" spans="1:11" ht="20.100000000000001" customHeight="1" x14ac:dyDescent="0.25">
      <c r="A41" s="31">
        <v>27</v>
      </c>
      <c r="B41" s="22" t="s">
        <v>296</v>
      </c>
      <c r="C41" s="22" t="s">
        <v>297</v>
      </c>
      <c r="D41" s="22" t="s">
        <v>298</v>
      </c>
      <c r="E41" s="22">
        <v>8.5</v>
      </c>
      <c r="F41" s="22">
        <v>9</v>
      </c>
      <c r="G41" s="18">
        <v>9</v>
      </c>
      <c r="H41" s="19">
        <v>7.5</v>
      </c>
      <c r="I41" s="19">
        <f t="shared" si="1"/>
        <v>7.9499999999999993</v>
      </c>
      <c r="J41" s="20" t="str">
        <f t="shared" si="2"/>
        <v>B+</v>
      </c>
      <c r="K41" s="21"/>
    </row>
    <row r="42" spans="1:11" ht="20.100000000000001" customHeight="1" x14ac:dyDescent="0.25">
      <c r="A42" s="31">
        <v>28</v>
      </c>
      <c r="B42" s="22" t="s">
        <v>299</v>
      </c>
      <c r="C42" s="22" t="s">
        <v>219</v>
      </c>
      <c r="D42" s="22" t="s">
        <v>28</v>
      </c>
      <c r="E42" s="22">
        <v>7</v>
      </c>
      <c r="F42" s="22">
        <v>8</v>
      </c>
      <c r="G42" s="18">
        <f t="shared" si="0"/>
        <v>7.5</v>
      </c>
      <c r="H42" s="19">
        <v>8</v>
      </c>
      <c r="I42" s="19">
        <f t="shared" si="1"/>
        <v>7.85</v>
      </c>
      <c r="J42" s="20" t="str">
        <f t="shared" si="2"/>
        <v>B</v>
      </c>
      <c r="K42" s="21"/>
    </row>
    <row r="43" spans="1:11" ht="20.100000000000001" customHeight="1" x14ac:dyDescent="0.25">
      <c r="A43" s="31">
        <v>29</v>
      </c>
      <c r="B43" s="22" t="s">
        <v>300</v>
      </c>
      <c r="C43" s="22" t="s">
        <v>110</v>
      </c>
      <c r="D43" s="22" t="s">
        <v>46</v>
      </c>
      <c r="E43" s="22">
        <v>9</v>
      </c>
      <c r="F43" s="22">
        <v>9</v>
      </c>
      <c r="G43" s="18">
        <f t="shared" si="0"/>
        <v>9</v>
      </c>
      <c r="H43" s="19">
        <v>9</v>
      </c>
      <c r="I43" s="19">
        <f t="shared" si="1"/>
        <v>9</v>
      </c>
      <c r="J43" s="20" t="str">
        <f t="shared" si="2"/>
        <v>A</v>
      </c>
      <c r="K43" s="21"/>
    </row>
    <row r="44" spans="1:11" ht="20.100000000000001" customHeight="1" x14ac:dyDescent="0.25">
      <c r="A44" s="31">
        <v>30</v>
      </c>
      <c r="B44" s="22" t="s">
        <v>301</v>
      </c>
      <c r="C44" s="22" t="s">
        <v>302</v>
      </c>
      <c r="D44" s="22" t="s">
        <v>49</v>
      </c>
      <c r="E44" s="22">
        <v>7.5</v>
      </c>
      <c r="F44" s="22">
        <v>8</v>
      </c>
      <c r="G44" s="18">
        <v>8</v>
      </c>
      <c r="H44" s="19">
        <v>8</v>
      </c>
      <c r="I44" s="19">
        <f t="shared" si="1"/>
        <v>8</v>
      </c>
      <c r="J44" s="20" t="str">
        <f t="shared" si="2"/>
        <v>B+</v>
      </c>
      <c r="K44" s="21"/>
    </row>
    <row r="45" spans="1:11" ht="20.100000000000001" customHeight="1" x14ac:dyDescent="0.25">
      <c r="A45" s="31">
        <v>31</v>
      </c>
      <c r="B45" s="22" t="s">
        <v>303</v>
      </c>
      <c r="C45" s="22" t="s">
        <v>304</v>
      </c>
      <c r="D45" s="22" t="s">
        <v>94</v>
      </c>
      <c r="E45" s="22">
        <v>7</v>
      </c>
      <c r="F45" s="22">
        <v>8</v>
      </c>
      <c r="G45" s="18">
        <f t="shared" si="0"/>
        <v>7.5</v>
      </c>
      <c r="H45" s="19">
        <v>7</v>
      </c>
      <c r="I45" s="19">
        <f t="shared" si="1"/>
        <v>7.1499999999999995</v>
      </c>
      <c r="J45" s="20" t="str">
        <f t="shared" si="2"/>
        <v>B</v>
      </c>
      <c r="K45" s="21"/>
    </row>
    <row r="46" spans="1:11" ht="20.100000000000001" customHeight="1" x14ac:dyDescent="0.25">
      <c r="A46" s="32">
        <v>32</v>
      </c>
      <c r="B46" s="22" t="s">
        <v>305</v>
      </c>
      <c r="C46" s="22" t="s">
        <v>306</v>
      </c>
      <c r="D46" s="22" t="s">
        <v>50</v>
      </c>
      <c r="E46" s="22">
        <v>9</v>
      </c>
      <c r="F46" s="22">
        <v>9</v>
      </c>
      <c r="G46" s="18">
        <f t="shared" si="0"/>
        <v>9</v>
      </c>
      <c r="H46" s="19">
        <v>8.5</v>
      </c>
      <c r="I46" s="19">
        <f t="shared" si="1"/>
        <v>8.6499999999999986</v>
      </c>
      <c r="J46" s="20" t="str">
        <f t="shared" si="2"/>
        <v>A</v>
      </c>
      <c r="K46" s="21"/>
    </row>
    <row r="47" spans="1:11" ht="20.100000000000001" customHeight="1" x14ac:dyDescent="0.25">
      <c r="A47" s="32">
        <v>33</v>
      </c>
      <c r="B47" s="22" t="s">
        <v>307</v>
      </c>
      <c r="C47" s="22" t="s">
        <v>60</v>
      </c>
      <c r="D47" s="22" t="s">
        <v>67</v>
      </c>
      <c r="E47" s="22">
        <v>6</v>
      </c>
      <c r="F47" s="22">
        <v>8</v>
      </c>
      <c r="G47" s="18">
        <f t="shared" si="0"/>
        <v>7</v>
      </c>
      <c r="H47" s="19">
        <v>6.5</v>
      </c>
      <c r="I47" s="19">
        <f t="shared" si="1"/>
        <v>6.65</v>
      </c>
      <c r="J47" s="20" t="str">
        <f t="shared" si="2"/>
        <v>C+</v>
      </c>
      <c r="K47" s="21"/>
    </row>
    <row r="48" spans="1:11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x14ac:dyDescent="0.25">
      <c r="A49" s="9" t="str">
        <f>"Cộng danh sách gồm "</f>
        <v xml:space="preserve">Cộng danh sách gồm </v>
      </c>
      <c r="B49" s="9"/>
      <c r="C49" s="9"/>
      <c r="D49" s="10">
        <f>COUNTA(J15:J47)</f>
        <v>33</v>
      </c>
      <c r="E49" s="10"/>
      <c r="F49" s="10"/>
      <c r="G49" s="11">
        <v>1</v>
      </c>
      <c r="H49" s="12"/>
      <c r="I49" s="1"/>
      <c r="J49" s="1"/>
      <c r="K49" s="1"/>
    </row>
    <row r="50" spans="1:11" ht="15.75" x14ac:dyDescent="0.25">
      <c r="A50" s="68" t="s">
        <v>20</v>
      </c>
      <c r="B50" s="68"/>
      <c r="C50" s="68"/>
      <c r="D50" s="13">
        <f>COUNTIF(I15:I47,"&gt;=5")</f>
        <v>28</v>
      </c>
      <c r="E50" s="55"/>
      <c r="F50" s="55"/>
      <c r="G50" s="14">
        <f>D50/D49</f>
        <v>0.84848484848484851</v>
      </c>
      <c r="H50" s="15"/>
      <c r="I50" s="1"/>
      <c r="J50" s="1"/>
      <c r="K50" s="1"/>
    </row>
    <row r="51" spans="1:11" ht="15.75" x14ac:dyDescent="0.25">
      <c r="A51" s="68" t="s">
        <v>21</v>
      </c>
      <c r="B51" s="68"/>
      <c r="C51" s="68"/>
      <c r="D51" s="13">
        <f>COUNTIF(I15:I47,"&lt;5")</f>
        <v>5</v>
      </c>
      <c r="E51" s="55"/>
      <c r="F51" s="55"/>
      <c r="G51" s="14">
        <f>D51/D49</f>
        <v>0.15151515151515152</v>
      </c>
      <c r="H51" s="15"/>
      <c r="I51" s="1"/>
      <c r="J51" s="1"/>
      <c r="K51" s="1"/>
    </row>
    <row r="52" spans="1:11" ht="15.75" x14ac:dyDescent="0.25">
      <c r="A52" s="16"/>
      <c r="B52" s="16"/>
      <c r="C52" s="4"/>
      <c r="D52" s="16"/>
      <c r="E52" s="16"/>
      <c r="F52" s="16"/>
      <c r="G52" s="3"/>
      <c r="H52" s="1"/>
      <c r="I52" s="1"/>
      <c r="J52" s="1"/>
      <c r="K52" s="1"/>
    </row>
    <row r="53" spans="1:11" ht="15.75" x14ac:dyDescent="0.25">
      <c r="A53" s="1"/>
      <c r="B53" s="1"/>
      <c r="C53" s="1"/>
      <c r="D53" s="1"/>
      <c r="E53" s="1"/>
      <c r="F53" s="1"/>
      <c r="G53" s="69" t="str">
        <f ca="1">"TP. Hồ Chí Minh, ngày "&amp;  DAY(NOW())&amp;" tháng " &amp;MONTH(NOW())&amp;" năm "&amp;YEAR(NOW())</f>
        <v>TP. Hồ Chí Minh, ngày 26 tháng 8 năm 2020</v>
      </c>
      <c r="H53" s="69"/>
      <c r="I53" s="69"/>
      <c r="J53" s="69"/>
      <c r="K53" s="69"/>
    </row>
    <row r="54" spans="1:11" ht="15.75" x14ac:dyDescent="0.25">
      <c r="A54" s="65" t="s">
        <v>22</v>
      </c>
      <c r="B54" s="65"/>
      <c r="C54" s="65"/>
      <c r="D54" s="1"/>
      <c r="E54" s="1"/>
      <c r="F54" s="1"/>
      <c r="G54" s="65" t="s">
        <v>23</v>
      </c>
      <c r="H54" s="65"/>
      <c r="I54" s="65"/>
      <c r="J54" s="65"/>
      <c r="K54" s="65"/>
    </row>
    <row r="55" spans="1:11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8" spans="1:11" ht="15.75" x14ac:dyDescent="0.25">
      <c r="A58" s="28"/>
      <c r="B58" s="28" t="s">
        <v>378</v>
      </c>
      <c r="C58" s="28"/>
      <c r="D58" s="28"/>
      <c r="E58" s="28"/>
      <c r="F58" s="28"/>
      <c r="G58" s="28"/>
      <c r="H58" s="28"/>
      <c r="I58" s="28" t="s">
        <v>378</v>
      </c>
      <c r="J58" s="28"/>
      <c r="K58" s="28"/>
    </row>
    <row r="59" spans="1:11" x14ac:dyDescent="0.25">
      <c r="I59" s="27"/>
      <c r="J59" s="27"/>
    </row>
  </sheetData>
  <protectedRanges>
    <protectedRange sqref="A55:K56" name="Range5"/>
    <protectedRange sqref="K15:K47" name="Range4"/>
    <protectedRange sqref="B15:H47" name="Range3"/>
    <protectedRange sqref="A4" name="Range1"/>
    <protectedRange sqref="G13:H13" name="Range6"/>
    <protectedRange sqref="C9:C10 I8:I9" name="Range2_1"/>
    <protectedRange sqref="C8" name="Range2"/>
  </protectedRanges>
  <mergeCells count="26">
    <mergeCell ref="A4:D4"/>
    <mergeCell ref="A1:D1"/>
    <mergeCell ref="G1:K1"/>
    <mergeCell ref="A2:D2"/>
    <mergeCell ref="G2:K2"/>
    <mergeCell ref="A3:D3"/>
    <mergeCell ref="A6:K6"/>
    <mergeCell ref="A8:B8"/>
    <mergeCell ref="C8:D8"/>
    <mergeCell ref="G8:H8"/>
    <mergeCell ref="A9:B9"/>
    <mergeCell ref="C9:D9"/>
    <mergeCell ref="G9:H9"/>
    <mergeCell ref="A54:C54"/>
    <mergeCell ref="G54:K54"/>
    <mergeCell ref="A10:B10"/>
    <mergeCell ref="C10:D10"/>
    <mergeCell ref="A12:A13"/>
    <mergeCell ref="B12:B13"/>
    <mergeCell ref="C12:D13"/>
    <mergeCell ref="I12:J12"/>
    <mergeCell ref="K12:K13"/>
    <mergeCell ref="C14:D14"/>
    <mergeCell ref="A50:C50"/>
    <mergeCell ref="A51:C51"/>
    <mergeCell ref="G53:K53"/>
  </mergeCells>
  <conditionalFormatting sqref="J15:J47">
    <cfRule type="cellIs" dxfId="5" priority="3" stopIfTrue="1" operator="equal">
      <formula>"F"</formula>
    </cfRule>
  </conditionalFormatting>
  <conditionalFormatting sqref="I15:I47">
    <cfRule type="expression" dxfId="4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8"/>
  <sheetViews>
    <sheetView tabSelected="1" topLeftCell="A17" workbookViewId="0">
      <selection activeCell="M11" sqref="M11:M12"/>
    </sheetView>
  </sheetViews>
  <sheetFormatPr defaultRowHeight="15" x14ac:dyDescent="0.25"/>
  <cols>
    <col min="1" max="1" width="4.5703125" customWidth="1"/>
    <col min="2" max="2" width="14.42578125" customWidth="1"/>
    <col min="3" max="3" width="20.28515625" customWidth="1"/>
    <col min="4" max="4" width="15" customWidth="1"/>
    <col min="5" max="5" width="9.42578125" style="43" hidden="1" customWidth="1"/>
    <col min="6" max="6" width="0.28515625" style="43" hidden="1" customWidth="1"/>
    <col min="7" max="7" width="8.7109375" customWidth="1"/>
    <col min="8" max="8" width="8.28515625" customWidth="1"/>
    <col min="10" max="10" width="9.140625" style="58"/>
    <col min="11" max="11" width="12.7109375" customWidth="1"/>
  </cols>
  <sheetData>
    <row r="1" spans="1:11" ht="15.75" x14ac:dyDescent="0.25">
      <c r="A1" s="71" t="s">
        <v>0</v>
      </c>
      <c r="B1" s="71"/>
      <c r="C1" s="71"/>
      <c r="D1" s="71"/>
      <c r="E1" s="48"/>
      <c r="F1" s="48"/>
      <c r="G1" s="65" t="s">
        <v>1</v>
      </c>
      <c r="H1" s="65"/>
      <c r="I1" s="65"/>
      <c r="J1" s="65"/>
      <c r="K1" s="65"/>
    </row>
    <row r="2" spans="1:11" ht="16.5" x14ac:dyDescent="0.25">
      <c r="A2" s="71" t="s">
        <v>2</v>
      </c>
      <c r="B2" s="71"/>
      <c r="C2" s="71"/>
      <c r="D2" s="71"/>
      <c r="E2" s="48"/>
      <c r="F2" s="48"/>
      <c r="G2" s="84" t="s">
        <v>3</v>
      </c>
      <c r="H2" s="84"/>
      <c r="I2" s="84"/>
      <c r="J2" s="84"/>
      <c r="K2" s="84"/>
    </row>
    <row r="3" spans="1:11" ht="15.75" x14ac:dyDescent="0.25">
      <c r="A3" s="71" t="s">
        <v>4</v>
      </c>
      <c r="B3" s="71"/>
      <c r="C3" s="71"/>
      <c r="D3" s="71"/>
      <c r="E3" s="48"/>
      <c r="F3" s="48"/>
      <c r="G3" s="1"/>
      <c r="H3" s="1"/>
      <c r="I3" s="1"/>
      <c r="J3" s="48"/>
      <c r="K3" s="1"/>
    </row>
    <row r="4" spans="1:11" ht="15.75" x14ac:dyDescent="0.25">
      <c r="A4" s="65" t="s">
        <v>52</v>
      </c>
      <c r="B4" s="65"/>
      <c r="C4" s="65"/>
      <c r="D4" s="65"/>
      <c r="E4" s="47"/>
      <c r="F4" s="47"/>
      <c r="G4" s="1"/>
      <c r="H4" s="1"/>
      <c r="I4" s="1"/>
      <c r="J4" s="48"/>
      <c r="K4" s="1"/>
    </row>
    <row r="5" spans="1:11" ht="15.75" x14ac:dyDescent="0.25">
      <c r="A5" s="23"/>
      <c r="B5" s="23"/>
      <c r="C5" s="23"/>
      <c r="D5" s="23"/>
      <c r="E5" s="47"/>
      <c r="F5" s="47"/>
      <c r="G5" s="1"/>
      <c r="H5" s="1"/>
      <c r="I5" s="1"/>
      <c r="J5" s="48"/>
      <c r="K5" s="1"/>
    </row>
    <row r="6" spans="1:11" ht="19.5" x14ac:dyDescent="0.3">
      <c r="A6" s="70" t="s">
        <v>5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5.75" x14ac:dyDescent="0.25">
      <c r="A7" s="30"/>
      <c r="B7" s="30"/>
      <c r="C7" s="30"/>
      <c r="D7" s="30"/>
      <c r="E7" s="47"/>
      <c r="F7" s="47"/>
      <c r="G7" s="30"/>
      <c r="H7" s="30"/>
      <c r="I7" s="30"/>
      <c r="J7" s="47"/>
      <c r="K7" s="30"/>
    </row>
    <row r="8" spans="1:11" ht="15.75" x14ac:dyDescent="0.25">
      <c r="A8" s="66" t="s">
        <v>6</v>
      </c>
      <c r="B8" s="66"/>
      <c r="C8" s="66" t="s">
        <v>386</v>
      </c>
      <c r="D8" s="66"/>
      <c r="E8" s="49"/>
      <c r="F8" s="49"/>
      <c r="G8" s="66" t="s">
        <v>7</v>
      </c>
      <c r="H8" s="66"/>
      <c r="I8" s="26">
        <v>3</v>
      </c>
      <c r="J8" s="48"/>
      <c r="K8" s="3"/>
    </row>
    <row r="9" spans="1:11" ht="15.75" x14ac:dyDescent="0.25">
      <c r="A9" s="66" t="s">
        <v>8</v>
      </c>
      <c r="B9" s="66"/>
      <c r="C9" s="66" t="s">
        <v>246</v>
      </c>
      <c r="D9" s="66"/>
      <c r="E9" s="49"/>
      <c r="F9" s="49"/>
      <c r="G9" s="66" t="s">
        <v>9</v>
      </c>
      <c r="H9" s="66"/>
      <c r="I9" s="26" t="s">
        <v>387</v>
      </c>
      <c r="J9" s="48"/>
      <c r="K9" s="3"/>
    </row>
    <row r="10" spans="1:11" ht="15.75" x14ac:dyDescent="0.25">
      <c r="A10" s="66" t="s">
        <v>10</v>
      </c>
      <c r="B10" s="66"/>
      <c r="C10" s="66" t="s">
        <v>59</v>
      </c>
      <c r="D10" s="66"/>
      <c r="E10" s="49"/>
      <c r="F10" s="49"/>
      <c r="G10" s="16" t="s">
        <v>390</v>
      </c>
      <c r="H10" s="16"/>
      <c r="I10" s="86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48"/>
      <c r="K11" s="1"/>
    </row>
    <row r="12" spans="1:11" ht="47.25" x14ac:dyDescent="0.25">
      <c r="A12" s="72" t="s">
        <v>11</v>
      </c>
      <c r="B12" s="74" t="s">
        <v>12</v>
      </c>
      <c r="C12" s="76" t="s">
        <v>13</v>
      </c>
      <c r="D12" s="77"/>
      <c r="E12" s="52" t="s">
        <v>383</v>
      </c>
      <c r="F12" s="52" t="s">
        <v>384</v>
      </c>
      <c r="G12" s="5" t="s">
        <v>14</v>
      </c>
      <c r="H12" s="5" t="s">
        <v>15</v>
      </c>
      <c r="I12" s="80" t="s">
        <v>16</v>
      </c>
      <c r="J12" s="81"/>
      <c r="K12" s="82" t="s">
        <v>17</v>
      </c>
    </row>
    <row r="13" spans="1:11" ht="15.75" x14ac:dyDescent="0.25">
      <c r="A13" s="73"/>
      <c r="B13" s="75"/>
      <c r="C13" s="78"/>
      <c r="D13" s="79"/>
      <c r="E13" s="53"/>
      <c r="F13" s="53"/>
      <c r="G13" s="6">
        <v>0.3</v>
      </c>
      <c r="H13" s="6">
        <v>0.7</v>
      </c>
      <c r="I13" s="25" t="s">
        <v>18</v>
      </c>
      <c r="J13" s="51" t="s">
        <v>19</v>
      </c>
      <c r="K13" s="83"/>
    </row>
    <row r="14" spans="1:11" ht="15.75" x14ac:dyDescent="0.25">
      <c r="A14" s="24">
        <v>1</v>
      </c>
      <c r="B14" s="24">
        <v>2</v>
      </c>
      <c r="C14" s="67">
        <v>3</v>
      </c>
      <c r="D14" s="67"/>
      <c r="E14" s="50"/>
      <c r="F14" s="50"/>
      <c r="G14" s="24">
        <v>4</v>
      </c>
      <c r="H14" s="24">
        <v>5</v>
      </c>
      <c r="I14" s="24">
        <v>6</v>
      </c>
      <c r="J14" s="50">
        <v>7</v>
      </c>
      <c r="K14" s="25">
        <v>8</v>
      </c>
    </row>
    <row r="15" spans="1:11" ht="20.100000000000001" customHeight="1" x14ac:dyDescent="0.25">
      <c r="A15" s="31">
        <v>1</v>
      </c>
      <c r="B15" s="22" t="s">
        <v>308</v>
      </c>
      <c r="C15" s="22" t="s">
        <v>309</v>
      </c>
      <c r="D15" s="22" t="s">
        <v>43</v>
      </c>
      <c r="E15" s="22">
        <v>7.5</v>
      </c>
      <c r="F15" s="22">
        <v>9</v>
      </c>
      <c r="G15" s="18">
        <v>8.5</v>
      </c>
      <c r="H15" s="19">
        <v>8</v>
      </c>
      <c r="I15" s="19">
        <f>G15*30%+H15*70%</f>
        <v>8.1499999999999986</v>
      </c>
      <c r="J15" s="20" t="str">
        <f>IF(I15&lt;4,"F",IF(I15&lt;=4.9,"D",IF(I15&lt;=5.4,"D+",IF(I15&lt;=5.9,"C",IF(I15&lt;=6.9,"C+",IF(I15&lt;=7.9,"B",IF(I15&lt;=8.4,"B+","A")))))))</f>
        <v>B+</v>
      </c>
      <c r="K15" s="21"/>
    </row>
    <row r="16" spans="1:11" ht="20.100000000000001" customHeight="1" x14ac:dyDescent="0.25">
      <c r="A16" s="31">
        <v>2</v>
      </c>
      <c r="B16" s="22" t="s">
        <v>310</v>
      </c>
      <c r="C16" s="22" t="s">
        <v>311</v>
      </c>
      <c r="D16" s="22" t="s">
        <v>24</v>
      </c>
      <c r="E16" s="22">
        <v>8</v>
      </c>
      <c r="F16" s="22">
        <v>9</v>
      </c>
      <c r="G16" s="18">
        <f t="shared" ref="G16:G45" si="0">(E16+F16)/2</f>
        <v>8.5</v>
      </c>
      <c r="H16" s="19">
        <v>4</v>
      </c>
      <c r="I16" s="19">
        <f t="shared" ref="I16:I48" si="1">G16*30%+H16*70%</f>
        <v>5.35</v>
      </c>
      <c r="J16" s="20" t="str">
        <f t="shared" ref="J16:J48" si="2">IF(I16&lt;4,"F",IF(I16&lt;=4.9,"D",IF(I16&lt;=5.4,"D+",IF(I16&lt;=5.9,"C",IF(I16&lt;=6.9,"C+",IF(I16&lt;=7.9,"B",IF(I16&lt;=8.4,"B+","A")))))))</f>
        <v>D+</v>
      </c>
      <c r="K16" s="21"/>
    </row>
    <row r="17" spans="1:11" ht="20.100000000000001" customHeight="1" x14ac:dyDescent="0.25">
      <c r="A17" s="31">
        <v>3</v>
      </c>
      <c r="B17" s="22" t="s">
        <v>312</v>
      </c>
      <c r="C17" s="22" t="s">
        <v>39</v>
      </c>
      <c r="D17" s="22" t="s">
        <v>313</v>
      </c>
      <c r="E17" s="22">
        <v>7.5</v>
      </c>
      <c r="F17" s="22">
        <v>7</v>
      </c>
      <c r="G17" s="18">
        <v>7.5</v>
      </c>
      <c r="H17" s="19">
        <v>8</v>
      </c>
      <c r="I17" s="19">
        <f t="shared" si="1"/>
        <v>7.85</v>
      </c>
      <c r="J17" s="20" t="str">
        <f t="shared" si="2"/>
        <v>B</v>
      </c>
      <c r="K17" s="21"/>
    </row>
    <row r="18" spans="1:11" ht="20.100000000000001" customHeight="1" x14ac:dyDescent="0.25">
      <c r="A18" s="31">
        <v>4</v>
      </c>
      <c r="B18" s="22" t="s">
        <v>314</v>
      </c>
      <c r="C18" s="22" t="s">
        <v>315</v>
      </c>
      <c r="D18" s="22" t="s">
        <v>62</v>
      </c>
      <c r="E18" s="22">
        <v>8.5</v>
      </c>
      <c r="F18" s="22">
        <v>8</v>
      </c>
      <c r="G18" s="18">
        <v>8.5</v>
      </c>
      <c r="H18" s="19">
        <v>8</v>
      </c>
      <c r="I18" s="19">
        <f t="shared" si="1"/>
        <v>8.1499999999999986</v>
      </c>
      <c r="J18" s="20" t="str">
        <f t="shared" si="2"/>
        <v>B+</v>
      </c>
      <c r="K18" s="21"/>
    </row>
    <row r="19" spans="1:11" ht="20.100000000000001" customHeight="1" x14ac:dyDescent="0.25">
      <c r="A19" s="31">
        <v>5</v>
      </c>
      <c r="B19" s="22" t="s">
        <v>316</v>
      </c>
      <c r="C19" s="22" t="s">
        <v>317</v>
      </c>
      <c r="D19" s="22" t="s">
        <v>84</v>
      </c>
      <c r="E19" s="22">
        <v>9</v>
      </c>
      <c r="F19" s="22">
        <v>9</v>
      </c>
      <c r="G19" s="18">
        <f t="shared" si="0"/>
        <v>9</v>
      </c>
      <c r="H19" s="19">
        <v>8</v>
      </c>
      <c r="I19" s="19">
        <f t="shared" si="1"/>
        <v>8.2999999999999989</v>
      </c>
      <c r="J19" s="20" t="str">
        <f t="shared" si="2"/>
        <v>B+</v>
      </c>
      <c r="K19" s="21"/>
    </row>
    <row r="20" spans="1:11" ht="20.100000000000001" customHeight="1" x14ac:dyDescent="0.25">
      <c r="A20" s="31">
        <v>6</v>
      </c>
      <c r="B20" s="22" t="s">
        <v>318</v>
      </c>
      <c r="C20" s="22" t="s">
        <v>319</v>
      </c>
      <c r="D20" s="22" t="s">
        <v>320</v>
      </c>
      <c r="E20" s="22">
        <v>8</v>
      </c>
      <c r="F20" s="22">
        <v>8</v>
      </c>
      <c r="G20" s="18">
        <f t="shared" si="0"/>
        <v>8</v>
      </c>
      <c r="H20" s="19">
        <v>6</v>
      </c>
      <c r="I20" s="19">
        <f t="shared" si="1"/>
        <v>6.6</v>
      </c>
      <c r="J20" s="20" t="str">
        <f t="shared" si="2"/>
        <v>C+</v>
      </c>
      <c r="K20" s="21"/>
    </row>
    <row r="21" spans="1:11" ht="20.100000000000001" customHeight="1" x14ac:dyDescent="0.25">
      <c r="A21" s="31">
        <v>7</v>
      </c>
      <c r="B21" s="22" t="s">
        <v>321</v>
      </c>
      <c r="C21" s="22" t="s">
        <v>146</v>
      </c>
      <c r="D21" s="22" t="s">
        <v>25</v>
      </c>
      <c r="E21" s="22">
        <v>9</v>
      </c>
      <c r="F21" s="22">
        <v>8.5</v>
      </c>
      <c r="G21" s="18">
        <v>9</v>
      </c>
      <c r="H21" s="19">
        <v>7</v>
      </c>
      <c r="I21" s="19">
        <f t="shared" si="1"/>
        <v>7.6</v>
      </c>
      <c r="J21" s="20" t="str">
        <f t="shared" si="2"/>
        <v>B</v>
      </c>
      <c r="K21" s="21"/>
    </row>
    <row r="22" spans="1:11" ht="20.100000000000001" customHeight="1" x14ac:dyDescent="0.25">
      <c r="A22" s="31">
        <v>8</v>
      </c>
      <c r="B22" s="22" t="s">
        <v>322</v>
      </c>
      <c r="C22" s="22" t="s">
        <v>82</v>
      </c>
      <c r="D22" s="22" t="s">
        <v>90</v>
      </c>
      <c r="E22" s="22">
        <v>8.5</v>
      </c>
      <c r="F22" s="22">
        <v>8</v>
      </c>
      <c r="G22" s="18">
        <v>8.5</v>
      </c>
      <c r="H22" s="19">
        <v>8</v>
      </c>
      <c r="I22" s="19">
        <f t="shared" si="1"/>
        <v>8.1499999999999986</v>
      </c>
      <c r="J22" s="20" t="str">
        <f t="shared" si="2"/>
        <v>B+</v>
      </c>
      <c r="K22" s="21"/>
    </row>
    <row r="23" spans="1:11" ht="20.100000000000001" customHeight="1" x14ac:dyDescent="0.25">
      <c r="A23" s="31">
        <v>9</v>
      </c>
      <c r="B23" s="22" t="s">
        <v>323</v>
      </c>
      <c r="C23" s="22" t="s">
        <v>324</v>
      </c>
      <c r="D23" s="22" t="s">
        <v>325</v>
      </c>
      <c r="E23" s="22">
        <v>8</v>
      </c>
      <c r="F23" s="22">
        <v>9</v>
      </c>
      <c r="G23" s="18">
        <f t="shared" si="0"/>
        <v>8.5</v>
      </c>
      <c r="H23" s="19">
        <v>8</v>
      </c>
      <c r="I23" s="19">
        <f t="shared" si="1"/>
        <v>8.1499999999999986</v>
      </c>
      <c r="J23" s="20" t="str">
        <f t="shared" si="2"/>
        <v>B+</v>
      </c>
      <c r="K23" s="21"/>
    </row>
    <row r="24" spans="1:11" ht="20.100000000000001" customHeight="1" x14ac:dyDescent="0.25">
      <c r="A24" s="31">
        <v>10</v>
      </c>
      <c r="B24" s="22" t="s">
        <v>326</v>
      </c>
      <c r="C24" s="22" t="s">
        <v>327</v>
      </c>
      <c r="D24" s="22" t="s">
        <v>33</v>
      </c>
      <c r="E24" s="22">
        <v>6.5</v>
      </c>
      <c r="F24" s="22">
        <v>8.5</v>
      </c>
      <c r="G24" s="18">
        <f t="shared" si="0"/>
        <v>7.5</v>
      </c>
      <c r="H24" s="19">
        <v>7</v>
      </c>
      <c r="I24" s="19">
        <f t="shared" si="1"/>
        <v>7.1499999999999995</v>
      </c>
      <c r="J24" s="20" t="str">
        <f t="shared" si="2"/>
        <v>B</v>
      </c>
      <c r="K24" s="21"/>
    </row>
    <row r="25" spans="1:11" ht="20.100000000000001" customHeight="1" x14ac:dyDescent="0.25">
      <c r="A25" s="31">
        <v>11</v>
      </c>
      <c r="B25" s="22" t="s">
        <v>328</v>
      </c>
      <c r="C25" s="22" t="s">
        <v>329</v>
      </c>
      <c r="D25" s="22" t="s">
        <v>330</v>
      </c>
      <c r="E25" s="22">
        <v>7</v>
      </c>
      <c r="F25" s="22">
        <v>8</v>
      </c>
      <c r="G25" s="18">
        <f t="shared" si="0"/>
        <v>7.5</v>
      </c>
      <c r="H25" s="19">
        <v>8</v>
      </c>
      <c r="I25" s="19">
        <f t="shared" si="1"/>
        <v>7.85</v>
      </c>
      <c r="J25" s="20" t="str">
        <f t="shared" si="2"/>
        <v>B</v>
      </c>
      <c r="K25" s="21"/>
    </row>
    <row r="26" spans="1:11" ht="20.100000000000001" customHeight="1" x14ac:dyDescent="0.25">
      <c r="A26" s="31">
        <v>12</v>
      </c>
      <c r="B26" s="22" t="s">
        <v>331</v>
      </c>
      <c r="C26" s="22" t="s">
        <v>332</v>
      </c>
      <c r="D26" s="22" t="s">
        <v>38</v>
      </c>
      <c r="E26" s="22">
        <v>8.5</v>
      </c>
      <c r="F26" s="22">
        <v>8.5</v>
      </c>
      <c r="G26" s="18">
        <f t="shared" si="0"/>
        <v>8.5</v>
      </c>
      <c r="H26" s="19">
        <v>8</v>
      </c>
      <c r="I26" s="19">
        <f t="shared" si="1"/>
        <v>8.1499999999999986</v>
      </c>
      <c r="J26" s="20" t="str">
        <f t="shared" si="2"/>
        <v>B+</v>
      </c>
      <c r="K26" s="21"/>
    </row>
    <row r="27" spans="1:11" ht="20.100000000000001" customHeight="1" x14ac:dyDescent="0.25">
      <c r="A27" s="31">
        <v>13</v>
      </c>
      <c r="B27" s="22" t="s">
        <v>333</v>
      </c>
      <c r="C27" s="22" t="s">
        <v>334</v>
      </c>
      <c r="D27" s="22" t="s">
        <v>38</v>
      </c>
      <c r="E27" s="22">
        <v>6.5</v>
      </c>
      <c r="F27" s="22">
        <v>8.5</v>
      </c>
      <c r="G27" s="18">
        <f t="shared" si="0"/>
        <v>7.5</v>
      </c>
      <c r="H27" s="19">
        <v>8</v>
      </c>
      <c r="I27" s="19">
        <f t="shared" si="1"/>
        <v>7.85</v>
      </c>
      <c r="J27" s="20" t="str">
        <f t="shared" si="2"/>
        <v>B</v>
      </c>
      <c r="K27" s="21"/>
    </row>
    <row r="28" spans="1:11" ht="20.100000000000001" customHeight="1" x14ac:dyDescent="0.25">
      <c r="A28" s="31">
        <v>14</v>
      </c>
      <c r="B28" s="22" t="s">
        <v>335</v>
      </c>
      <c r="C28" s="22" t="s">
        <v>336</v>
      </c>
      <c r="D28" s="22" t="s">
        <v>337</v>
      </c>
      <c r="E28" s="22">
        <v>6</v>
      </c>
      <c r="F28" s="22">
        <v>8</v>
      </c>
      <c r="G28" s="18">
        <f t="shared" si="0"/>
        <v>7</v>
      </c>
      <c r="H28" s="19">
        <v>8</v>
      </c>
      <c r="I28" s="19">
        <f t="shared" si="1"/>
        <v>7.6999999999999993</v>
      </c>
      <c r="J28" s="20" t="str">
        <f t="shared" si="2"/>
        <v>B</v>
      </c>
      <c r="K28" s="21"/>
    </row>
    <row r="29" spans="1:11" ht="20.100000000000001" customHeight="1" x14ac:dyDescent="0.25">
      <c r="A29" s="31">
        <v>15</v>
      </c>
      <c r="B29" s="22" t="s">
        <v>338</v>
      </c>
      <c r="C29" s="22" t="s">
        <v>339</v>
      </c>
      <c r="D29" s="22" t="s">
        <v>340</v>
      </c>
      <c r="E29" s="22">
        <v>8.5</v>
      </c>
      <c r="F29" s="22">
        <v>9</v>
      </c>
      <c r="G29" s="18">
        <v>9</v>
      </c>
      <c r="H29" s="19">
        <v>8</v>
      </c>
      <c r="I29" s="19">
        <f t="shared" si="1"/>
        <v>8.2999999999999989</v>
      </c>
      <c r="J29" s="20" t="str">
        <f t="shared" si="2"/>
        <v>B+</v>
      </c>
      <c r="K29" s="21"/>
    </row>
    <row r="30" spans="1:11" ht="20.100000000000001" customHeight="1" x14ac:dyDescent="0.25">
      <c r="A30" s="31">
        <v>16</v>
      </c>
      <c r="B30" s="22" t="s">
        <v>341</v>
      </c>
      <c r="C30" s="22" t="s">
        <v>342</v>
      </c>
      <c r="D30" s="22" t="s">
        <v>98</v>
      </c>
      <c r="E30" s="22">
        <v>6.5</v>
      </c>
      <c r="F30" s="22">
        <v>8.5</v>
      </c>
      <c r="G30" s="18">
        <f t="shared" si="0"/>
        <v>7.5</v>
      </c>
      <c r="H30" s="19">
        <v>8</v>
      </c>
      <c r="I30" s="19">
        <f t="shared" si="1"/>
        <v>7.85</v>
      </c>
      <c r="J30" s="20" t="str">
        <f t="shared" si="2"/>
        <v>B</v>
      </c>
      <c r="K30" s="21"/>
    </row>
    <row r="31" spans="1:11" ht="20.100000000000001" customHeight="1" x14ac:dyDescent="0.25">
      <c r="A31" s="31">
        <v>17</v>
      </c>
      <c r="B31" s="22" t="s">
        <v>343</v>
      </c>
      <c r="C31" s="22" t="s">
        <v>344</v>
      </c>
      <c r="D31" s="22" t="s">
        <v>345</v>
      </c>
      <c r="E31" s="22">
        <v>8.5</v>
      </c>
      <c r="F31" s="22">
        <v>9</v>
      </c>
      <c r="G31" s="18">
        <v>9</v>
      </c>
      <c r="H31" s="19">
        <v>8</v>
      </c>
      <c r="I31" s="19">
        <f t="shared" si="1"/>
        <v>8.2999999999999989</v>
      </c>
      <c r="J31" s="20" t="str">
        <f t="shared" si="2"/>
        <v>B+</v>
      </c>
      <c r="K31" s="21"/>
    </row>
    <row r="32" spans="1:11" ht="20.100000000000001" customHeight="1" x14ac:dyDescent="0.25">
      <c r="A32" s="31">
        <v>18</v>
      </c>
      <c r="B32" s="22" t="s">
        <v>346</v>
      </c>
      <c r="C32" s="22" t="s">
        <v>347</v>
      </c>
      <c r="D32" s="22" t="s">
        <v>71</v>
      </c>
      <c r="E32" s="22">
        <v>6</v>
      </c>
      <c r="F32" s="22">
        <v>8</v>
      </c>
      <c r="G32" s="18">
        <f t="shared" si="0"/>
        <v>7</v>
      </c>
      <c r="H32" s="19">
        <v>8</v>
      </c>
      <c r="I32" s="19">
        <f t="shared" si="1"/>
        <v>7.6999999999999993</v>
      </c>
      <c r="J32" s="20" t="str">
        <f t="shared" si="2"/>
        <v>B</v>
      </c>
      <c r="K32" s="21"/>
    </row>
    <row r="33" spans="1:11" ht="20.100000000000001" customHeight="1" x14ac:dyDescent="0.25">
      <c r="A33" s="31">
        <v>19</v>
      </c>
      <c r="B33" s="22" t="s">
        <v>348</v>
      </c>
      <c r="C33" s="22" t="s">
        <v>349</v>
      </c>
      <c r="D33" s="22" t="s">
        <v>41</v>
      </c>
      <c r="E33" s="22">
        <v>8</v>
      </c>
      <c r="F33" s="22">
        <v>8.5</v>
      </c>
      <c r="G33" s="18">
        <v>8.5</v>
      </c>
      <c r="H33" s="19">
        <v>8</v>
      </c>
      <c r="I33" s="19">
        <f t="shared" si="1"/>
        <v>8.1499999999999986</v>
      </c>
      <c r="J33" s="20" t="str">
        <f t="shared" si="2"/>
        <v>B+</v>
      </c>
      <c r="K33" s="21"/>
    </row>
    <row r="34" spans="1:11" ht="20.100000000000001" customHeight="1" x14ac:dyDescent="0.25">
      <c r="A34" s="31">
        <v>20</v>
      </c>
      <c r="B34" s="22" t="s">
        <v>350</v>
      </c>
      <c r="C34" s="22" t="s">
        <v>351</v>
      </c>
      <c r="D34" s="22" t="s">
        <v>72</v>
      </c>
      <c r="E34" s="22">
        <v>9</v>
      </c>
      <c r="F34" s="22">
        <v>7</v>
      </c>
      <c r="G34" s="18">
        <f t="shared" si="0"/>
        <v>8</v>
      </c>
      <c r="H34" s="19">
        <v>7</v>
      </c>
      <c r="I34" s="19">
        <f t="shared" si="1"/>
        <v>7.2999999999999989</v>
      </c>
      <c r="J34" s="20" t="str">
        <f t="shared" si="2"/>
        <v>B</v>
      </c>
      <c r="K34" s="21"/>
    </row>
    <row r="35" spans="1:11" ht="20.100000000000001" customHeight="1" x14ac:dyDescent="0.25">
      <c r="A35" s="31">
        <v>21</v>
      </c>
      <c r="B35" s="22" t="s">
        <v>352</v>
      </c>
      <c r="C35" s="22" t="s">
        <v>353</v>
      </c>
      <c r="D35" s="22" t="s">
        <v>42</v>
      </c>
      <c r="E35" s="22">
        <v>7.5</v>
      </c>
      <c r="F35" s="22">
        <v>7.5</v>
      </c>
      <c r="G35" s="18">
        <f t="shared" si="0"/>
        <v>7.5</v>
      </c>
      <c r="H35" s="19">
        <v>7</v>
      </c>
      <c r="I35" s="19">
        <f t="shared" si="1"/>
        <v>7.1499999999999995</v>
      </c>
      <c r="J35" s="20" t="str">
        <f t="shared" si="2"/>
        <v>B</v>
      </c>
      <c r="K35" s="21"/>
    </row>
    <row r="36" spans="1:11" ht="20.100000000000001" customHeight="1" x14ac:dyDescent="0.25">
      <c r="A36" s="31">
        <v>22</v>
      </c>
      <c r="B36" s="22" t="s">
        <v>354</v>
      </c>
      <c r="C36" s="22" t="s">
        <v>355</v>
      </c>
      <c r="D36" s="22" t="s">
        <v>42</v>
      </c>
      <c r="E36" s="22">
        <v>8</v>
      </c>
      <c r="F36" s="22">
        <v>8</v>
      </c>
      <c r="G36" s="18">
        <f t="shared" si="0"/>
        <v>8</v>
      </c>
      <c r="H36" s="19">
        <v>7</v>
      </c>
      <c r="I36" s="19">
        <f t="shared" si="1"/>
        <v>7.2999999999999989</v>
      </c>
      <c r="J36" s="20" t="str">
        <f t="shared" si="2"/>
        <v>B</v>
      </c>
      <c r="K36" s="21"/>
    </row>
    <row r="37" spans="1:11" ht="20.100000000000001" customHeight="1" x14ac:dyDescent="0.25">
      <c r="A37" s="31">
        <v>23</v>
      </c>
      <c r="B37" s="22" t="s">
        <v>356</v>
      </c>
      <c r="C37" s="22" t="s">
        <v>357</v>
      </c>
      <c r="D37" s="22" t="s">
        <v>111</v>
      </c>
      <c r="E37" s="22">
        <v>8</v>
      </c>
      <c r="F37" s="22">
        <v>8.5</v>
      </c>
      <c r="G37" s="18">
        <v>8.5</v>
      </c>
      <c r="H37" s="19">
        <v>7</v>
      </c>
      <c r="I37" s="19">
        <f t="shared" si="1"/>
        <v>7.4499999999999993</v>
      </c>
      <c r="J37" s="20" t="str">
        <f t="shared" si="2"/>
        <v>B</v>
      </c>
      <c r="K37" s="21"/>
    </row>
    <row r="38" spans="1:11" ht="20.100000000000001" customHeight="1" x14ac:dyDescent="0.25">
      <c r="A38" s="31">
        <v>24</v>
      </c>
      <c r="B38" s="22" t="s">
        <v>358</v>
      </c>
      <c r="C38" s="22" t="s">
        <v>359</v>
      </c>
      <c r="D38" s="22" t="s">
        <v>87</v>
      </c>
      <c r="E38" s="22">
        <v>7.5</v>
      </c>
      <c r="F38" s="22">
        <v>9</v>
      </c>
      <c r="G38" s="18">
        <v>8.5</v>
      </c>
      <c r="H38" s="19">
        <v>7</v>
      </c>
      <c r="I38" s="19">
        <f t="shared" si="1"/>
        <v>7.4499999999999993</v>
      </c>
      <c r="J38" s="20" t="str">
        <f t="shared" si="2"/>
        <v>B</v>
      </c>
      <c r="K38" s="21"/>
    </row>
    <row r="39" spans="1:11" s="46" customFormat="1" ht="20.100000000000001" customHeight="1" x14ac:dyDescent="0.25">
      <c r="A39" s="59">
        <v>25</v>
      </c>
      <c r="B39" s="45" t="s">
        <v>360</v>
      </c>
      <c r="C39" s="45" t="s">
        <v>351</v>
      </c>
      <c r="D39" s="45" t="s">
        <v>361</v>
      </c>
      <c r="E39" s="45">
        <v>8</v>
      </c>
      <c r="F39" s="45">
        <v>8</v>
      </c>
      <c r="G39" s="18">
        <f t="shared" si="0"/>
        <v>8</v>
      </c>
      <c r="H39" s="19">
        <v>7</v>
      </c>
      <c r="I39" s="19">
        <f t="shared" si="1"/>
        <v>7.2999999999999989</v>
      </c>
      <c r="J39" s="20" t="str">
        <f t="shared" si="2"/>
        <v>B</v>
      </c>
      <c r="K39" s="21"/>
    </row>
    <row r="40" spans="1:11" ht="20.100000000000001" customHeight="1" x14ac:dyDescent="0.25">
      <c r="A40" s="31">
        <v>26</v>
      </c>
      <c r="B40" s="22" t="s">
        <v>362</v>
      </c>
      <c r="C40" s="22" t="s">
        <v>363</v>
      </c>
      <c r="D40" s="22" t="s">
        <v>46</v>
      </c>
      <c r="E40" s="22">
        <v>7.5</v>
      </c>
      <c r="F40" s="22">
        <v>8</v>
      </c>
      <c r="G40" s="18">
        <v>8</v>
      </c>
      <c r="H40" s="19">
        <v>6</v>
      </c>
      <c r="I40" s="19">
        <f t="shared" si="1"/>
        <v>6.6</v>
      </c>
      <c r="J40" s="20" t="str">
        <f t="shared" si="2"/>
        <v>C+</v>
      </c>
      <c r="K40" s="21"/>
    </row>
    <row r="41" spans="1:11" ht="20.100000000000001" customHeight="1" x14ac:dyDescent="0.25">
      <c r="A41" s="31">
        <v>27</v>
      </c>
      <c r="B41" s="22" t="s">
        <v>364</v>
      </c>
      <c r="C41" s="22" t="s">
        <v>113</v>
      </c>
      <c r="D41" s="22" t="s">
        <v>55</v>
      </c>
      <c r="E41" s="22">
        <v>7</v>
      </c>
      <c r="F41" s="22">
        <v>7</v>
      </c>
      <c r="G41" s="18">
        <f t="shared" si="0"/>
        <v>7</v>
      </c>
      <c r="H41" s="19">
        <v>7</v>
      </c>
      <c r="I41" s="19">
        <f t="shared" si="1"/>
        <v>7</v>
      </c>
      <c r="J41" s="20" t="str">
        <f t="shared" si="2"/>
        <v>B</v>
      </c>
      <c r="K41" s="21"/>
    </row>
    <row r="42" spans="1:11" ht="20.100000000000001" customHeight="1" x14ac:dyDescent="0.25">
      <c r="A42" s="31">
        <v>28</v>
      </c>
      <c r="B42" s="22" t="s">
        <v>365</v>
      </c>
      <c r="C42" s="22" t="s">
        <v>366</v>
      </c>
      <c r="D42" s="22" t="s">
        <v>103</v>
      </c>
      <c r="E42" s="22">
        <v>8</v>
      </c>
      <c r="F42" s="22">
        <v>8</v>
      </c>
      <c r="G42" s="18">
        <f t="shared" si="0"/>
        <v>8</v>
      </c>
      <c r="H42" s="19">
        <v>7</v>
      </c>
      <c r="I42" s="19">
        <f t="shared" si="1"/>
        <v>7.2999999999999989</v>
      </c>
      <c r="J42" s="20" t="str">
        <f t="shared" si="2"/>
        <v>B</v>
      </c>
      <c r="K42" s="21"/>
    </row>
    <row r="43" spans="1:11" ht="20.100000000000001" customHeight="1" x14ac:dyDescent="0.25">
      <c r="A43" s="31">
        <v>29</v>
      </c>
      <c r="B43" s="22" t="s">
        <v>367</v>
      </c>
      <c r="C43" s="22" t="s">
        <v>368</v>
      </c>
      <c r="D43" s="22" t="s">
        <v>369</v>
      </c>
      <c r="E43" s="22">
        <v>8.5</v>
      </c>
      <c r="F43" s="22">
        <v>8</v>
      </c>
      <c r="G43" s="18">
        <v>8.5</v>
      </c>
      <c r="H43" s="19">
        <v>8</v>
      </c>
      <c r="I43" s="19">
        <f t="shared" si="1"/>
        <v>8.1499999999999986</v>
      </c>
      <c r="J43" s="20" t="str">
        <f t="shared" si="2"/>
        <v>B+</v>
      </c>
      <c r="K43" s="21"/>
    </row>
    <row r="44" spans="1:11" ht="20.100000000000001" customHeight="1" x14ac:dyDescent="0.25">
      <c r="A44" s="31">
        <v>30</v>
      </c>
      <c r="B44" s="22" t="s">
        <v>370</v>
      </c>
      <c r="C44" s="22" t="s">
        <v>371</v>
      </c>
      <c r="D44" s="22" t="s">
        <v>93</v>
      </c>
      <c r="E44" s="22">
        <v>8.5</v>
      </c>
      <c r="F44" s="22">
        <v>8</v>
      </c>
      <c r="G44" s="18">
        <v>8.5</v>
      </c>
      <c r="H44" s="19">
        <v>7</v>
      </c>
      <c r="I44" s="19">
        <f t="shared" si="1"/>
        <v>7.4499999999999993</v>
      </c>
      <c r="J44" s="20" t="str">
        <f t="shared" si="2"/>
        <v>B</v>
      </c>
      <c r="K44" s="21"/>
    </row>
    <row r="45" spans="1:11" ht="20.100000000000001" customHeight="1" x14ac:dyDescent="0.25">
      <c r="A45" s="31">
        <v>31</v>
      </c>
      <c r="B45" s="22" t="s">
        <v>372</v>
      </c>
      <c r="C45" s="22" t="s">
        <v>373</v>
      </c>
      <c r="D45" s="22" t="s">
        <v>93</v>
      </c>
      <c r="E45" s="22">
        <v>8</v>
      </c>
      <c r="F45" s="22">
        <v>8</v>
      </c>
      <c r="G45" s="18">
        <f t="shared" si="0"/>
        <v>8</v>
      </c>
      <c r="H45" s="19">
        <v>7</v>
      </c>
      <c r="I45" s="19">
        <f t="shared" si="1"/>
        <v>7.2999999999999989</v>
      </c>
      <c r="J45" s="20" t="str">
        <f t="shared" si="2"/>
        <v>B</v>
      </c>
      <c r="K45" s="21"/>
    </row>
    <row r="46" spans="1:11" ht="20.100000000000001" customHeight="1" x14ac:dyDescent="0.25">
      <c r="A46" s="32">
        <v>32</v>
      </c>
      <c r="B46" s="22" t="s">
        <v>374</v>
      </c>
      <c r="C46" s="22" t="s">
        <v>375</v>
      </c>
      <c r="D46" s="22" t="s">
        <v>50</v>
      </c>
      <c r="E46" s="22">
        <v>8</v>
      </c>
      <c r="F46" s="22">
        <v>7.5</v>
      </c>
      <c r="G46" s="18">
        <v>8</v>
      </c>
      <c r="H46" s="19">
        <v>9</v>
      </c>
      <c r="I46" s="19">
        <f t="shared" si="1"/>
        <v>8.6999999999999993</v>
      </c>
      <c r="J46" s="20" t="str">
        <f t="shared" si="2"/>
        <v>A</v>
      </c>
      <c r="K46" s="21"/>
    </row>
    <row r="47" spans="1:11" ht="20.100000000000001" customHeight="1" x14ac:dyDescent="0.25">
      <c r="A47" s="32">
        <v>33</v>
      </c>
      <c r="B47" s="22" t="s">
        <v>376</v>
      </c>
      <c r="C47" s="22" t="s">
        <v>377</v>
      </c>
      <c r="D47" s="22" t="s">
        <v>95</v>
      </c>
      <c r="E47" s="22">
        <v>8.5</v>
      </c>
      <c r="F47" s="22">
        <v>8</v>
      </c>
      <c r="G47" s="18">
        <v>8.5</v>
      </c>
      <c r="H47" s="19">
        <v>8</v>
      </c>
      <c r="I47" s="19">
        <f t="shared" si="1"/>
        <v>8.1499999999999986</v>
      </c>
      <c r="J47" s="20" t="str">
        <f t="shared" si="2"/>
        <v>B+</v>
      </c>
      <c r="K47" s="21"/>
    </row>
    <row r="48" spans="1:11" s="46" customFormat="1" ht="20.100000000000001" customHeight="1" x14ac:dyDescent="0.25">
      <c r="A48" s="17">
        <v>34</v>
      </c>
      <c r="B48" s="44" t="s">
        <v>379</v>
      </c>
      <c r="C48" s="45" t="s">
        <v>380</v>
      </c>
      <c r="D48" s="45" t="s">
        <v>31</v>
      </c>
      <c r="E48" s="45">
        <v>8</v>
      </c>
      <c r="F48" s="45">
        <v>8.5</v>
      </c>
      <c r="G48" s="18">
        <v>8.5</v>
      </c>
      <c r="H48" s="19">
        <v>8</v>
      </c>
      <c r="I48" s="19">
        <f t="shared" si="1"/>
        <v>8.1499999999999986</v>
      </c>
      <c r="J48" s="20" t="str">
        <f t="shared" si="2"/>
        <v>B+</v>
      </c>
      <c r="K48" s="21"/>
    </row>
    <row r="49" spans="1:11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48"/>
      <c r="K49" s="1"/>
    </row>
    <row r="50" spans="1:11" ht="15.75" x14ac:dyDescent="0.25">
      <c r="A50" s="9" t="str">
        <f>"Cộng danh sách gồm "</f>
        <v xml:space="preserve">Cộng danh sách gồm </v>
      </c>
      <c r="B50" s="9"/>
      <c r="C50" s="9"/>
      <c r="D50" s="10">
        <f>COUNTA(J15:J48)</f>
        <v>34</v>
      </c>
      <c r="E50" s="10"/>
      <c r="F50" s="10"/>
      <c r="G50" s="11">
        <v>1</v>
      </c>
      <c r="H50" s="12"/>
      <c r="I50" s="1"/>
      <c r="J50" s="48"/>
      <c r="K50" s="1"/>
    </row>
    <row r="51" spans="1:11" ht="15.75" x14ac:dyDescent="0.25">
      <c r="A51" s="68" t="s">
        <v>20</v>
      </c>
      <c r="B51" s="68"/>
      <c r="C51" s="68"/>
      <c r="D51" s="13">
        <f>COUNTIF(I15:I48,"&gt;=5")</f>
        <v>34</v>
      </c>
      <c r="E51" s="55"/>
      <c r="F51" s="55"/>
      <c r="G51" s="14">
        <f>D51/D50</f>
        <v>1</v>
      </c>
      <c r="H51" s="15"/>
      <c r="I51" s="1"/>
      <c r="J51" s="48"/>
      <c r="K51" s="1"/>
    </row>
    <row r="52" spans="1:11" ht="15.75" x14ac:dyDescent="0.25">
      <c r="A52" s="68" t="s">
        <v>21</v>
      </c>
      <c r="B52" s="68"/>
      <c r="C52" s="68"/>
      <c r="D52" s="13">
        <f>COUNTIF(I15:I48,"&lt;5")</f>
        <v>0</v>
      </c>
      <c r="E52" s="55"/>
      <c r="F52" s="55"/>
      <c r="G52" s="14">
        <f>D52/D50</f>
        <v>0</v>
      </c>
      <c r="H52" s="15"/>
      <c r="I52" s="1"/>
      <c r="J52" s="48"/>
      <c r="K52" s="1"/>
    </row>
    <row r="53" spans="1:11" ht="15.75" x14ac:dyDescent="0.25">
      <c r="A53" s="16"/>
      <c r="B53" s="16"/>
      <c r="C53" s="4"/>
      <c r="D53" s="16"/>
      <c r="E53" s="16"/>
      <c r="F53" s="16"/>
      <c r="G53" s="3"/>
      <c r="H53" s="1"/>
      <c r="I53" s="1"/>
      <c r="J53" s="48"/>
      <c r="K53" s="1"/>
    </row>
    <row r="54" spans="1:11" ht="15.75" x14ac:dyDescent="0.25">
      <c r="A54" s="1"/>
      <c r="B54" s="1"/>
      <c r="C54" s="1"/>
      <c r="D54" s="1"/>
      <c r="E54" s="1"/>
      <c r="F54" s="1"/>
      <c r="G54" s="69" t="str">
        <f ca="1">"TP. Hồ Chí Minh, ngày "&amp;  DAY(NOW())&amp;" tháng " &amp;MONTH(NOW())&amp;" năm "&amp;YEAR(NOW())</f>
        <v>TP. Hồ Chí Minh, ngày 26 tháng 8 năm 2020</v>
      </c>
      <c r="H54" s="69"/>
      <c r="I54" s="69"/>
      <c r="J54" s="69"/>
      <c r="K54" s="69"/>
    </row>
    <row r="55" spans="1:11" ht="15.75" x14ac:dyDescent="0.25">
      <c r="A55" s="65" t="s">
        <v>22</v>
      </c>
      <c r="B55" s="65"/>
      <c r="C55" s="65"/>
      <c r="D55" s="1"/>
      <c r="E55" s="1"/>
      <c r="F55" s="1"/>
      <c r="G55" s="65" t="s">
        <v>23</v>
      </c>
      <c r="H55" s="65"/>
      <c r="I55" s="65"/>
      <c r="J55" s="65"/>
      <c r="K55" s="65"/>
    </row>
    <row r="56" spans="1:11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48"/>
      <c r="K56" s="1"/>
    </row>
    <row r="58" spans="1:11" ht="15.75" x14ac:dyDescent="0.25">
      <c r="A58" s="28"/>
      <c r="B58" s="28" t="s">
        <v>378</v>
      </c>
      <c r="C58" s="28"/>
      <c r="D58" s="28"/>
      <c r="E58" s="28"/>
      <c r="F58" s="28"/>
      <c r="G58" s="28"/>
      <c r="H58" s="28"/>
      <c r="I58" s="28" t="s">
        <v>378</v>
      </c>
      <c r="J58" s="54"/>
      <c r="K58" s="28"/>
    </row>
  </sheetData>
  <protectedRanges>
    <protectedRange sqref="A56:K56" name="Range5"/>
    <protectedRange sqref="K15:K48" name="Range4"/>
    <protectedRange sqref="B15:H48" name="Range3"/>
    <protectedRange sqref="A4" name="Range1"/>
    <protectedRange sqref="G13:H13" name="Range6"/>
    <protectedRange sqref="C8:C10 I8:I9" name="Range2_1"/>
  </protectedRanges>
  <mergeCells count="26">
    <mergeCell ref="A4:D4"/>
    <mergeCell ref="A1:D1"/>
    <mergeCell ref="G1:K1"/>
    <mergeCell ref="A2:D2"/>
    <mergeCell ref="G2:K2"/>
    <mergeCell ref="A3:D3"/>
    <mergeCell ref="A6:K6"/>
    <mergeCell ref="A8:B8"/>
    <mergeCell ref="C8:D8"/>
    <mergeCell ref="G8:H8"/>
    <mergeCell ref="A9:B9"/>
    <mergeCell ref="C9:D9"/>
    <mergeCell ref="G9:H9"/>
    <mergeCell ref="A55:C55"/>
    <mergeCell ref="G55:K55"/>
    <mergeCell ref="A10:B10"/>
    <mergeCell ref="C10:D10"/>
    <mergeCell ref="A12:A13"/>
    <mergeCell ref="B12:B13"/>
    <mergeCell ref="C12:D13"/>
    <mergeCell ref="I12:J12"/>
    <mergeCell ref="K12:K13"/>
    <mergeCell ref="C14:D14"/>
    <mergeCell ref="A51:C51"/>
    <mergeCell ref="A52:C52"/>
    <mergeCell ref="G54:K54"/>
  </mergeCells>
  <conditionalFormatting sqref="J15:J48">
    <cfRule type="cellIs" dxfId="3" priority="2" stopIfTrue="1" operator="equal">
      <formula>"F"</formula>
    </cfRule>
  </conditionalFormatting>
  <conditionalFormatting sqref="I15:I48">
    <cfRule type="expression" dxfId="2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7"/>
  <sheetViews>
    <sheetView topLeftCell="A43" workbookViewId="0">
      <selection activeCell="I59" sqref="I59"/>
    </sheetView>
  </sheetViews>
  <sheetFormatPr defaultRowHeight="15" x14ac:dyDescent="0.25"/>
  <cols>
    <col min="1" max="1" width="4.42578125" customWidth="1"/>
    <col min="2" max="2" width="14.42578125" customWidth="1"/>
    <col min="3" max="3" width="21.5703125" customWidth="1"/>
    <col min="4" max="4" width="7.7109375" customWidth="1"/>
    <col min="5" max="5" width="7.85546875" style="43" hidden="1" customWidth="1"/>
    <col min="6" max="6" width="0.28515625" style="43" hidden="1" customWidth="1"/>
    <col min="11" max="11" width="13.28515625" customWidth="1"/>
  </cols>
  <sheetData>
    <row r="1" spans="1:11" ht="15.75" x14ac:dyDescent="0.25">
      <c r="A1" s="71" t="s">
        <v>0</v>
      </c>
      <c r="B1" s="71"/>
      <c r="C1" s="71"/>
      <c r="D1" s="71"/>
      <c r="E1" s="48"/>
      <c r="F1" s="48"/>
      <c r="G1" s="65" t="s">
        <v>1</v>
      </c>
      <c r="H1" s="65"/>
      <c r="I1" s="65"/>
      <c r="J1" s="65"/>
      <c r="K1" s="65"/>
    </row>
    <row r="2" spans="1:11" ht="16.5" x14ac:dyDescent="0.25">
      <c r="A2" s="71" t="s">
        <v>2</v>
      </c>
      <c r="B2" s="71"/>
      <c r="C2" s="71"/>
      <c r="D2" s="71"/>
      <c r="E2" s="48"/>
      <c r="F2" s="48"/>
      <c r="G2" s="84" t="s">
        <v>3</v>
      </c>
      <c r="H2" s="84"/>
      <c r="I2" s="84"/>
      <c r="J2" s="84"/>
      <c r="K2" s="84"/>
    </row>
    <row r="3" spans="1:11" ht="15.75" x14ac:dyDescent="0.25">
      <c r="A3" s="71" t="s">
        <v>4</v>
      </c>
      <c r="B3" s="71"/>
      <c r="C3" s="71"/>
      <c r="D3" s="71"/>
      <c r="E3" s="48"/>
      <c r="F3" s="48"/>
      <c r="G3" s="1"/>
      <c r="H3" s="1"/>
      <c r="I3" s="1"/>
      <c r="J3" s="1"/>
      <c r="K3" s="1"/>
    </row>
    <row r="4" spans="1:11" ht="15.75" x14ac:dyDescent="0.25">
      <c r="A4" s="65" t="s">
        <v>52</v>
      </c>
      <c r="B4" s="65"/>
      <c r="C4" s="65"/>
      <c r="D4" s="65"/>
      <c r="E4" s="47"/>
      <c r="F4" s="47"/>
      <c r="G4" s="1"/>
      <c r="H4" s="1"/>
      <c r="I4" s="1"/>
      <c r="J4" s="1"/>
      <c r="K4" s="1"/>
    </row>
    <row r="5" spans="1:11" ht="15.75" x14ac:dyDescent="0.25">
      <c r="A5" s="23"/>
      <c r="B5" s="23"/>
      <c r="C5" s="23"/>
      <c r="D5" s="23"/>
      <c r="E5" s="47"/>
      <c r="F5" s="47"/>
      <c r="G5" s="1"/>
      <c r="H5" s="1"/>
      <c r="I5" s="1"/>
      <c r="J5" s="1"/>
      <c r="K5" s="1"/>
    </row>
    <row r="6" spans="1:11" ht="19.5" x14ac:dyDescent="0.3">
      <c r="A6" s="70" t="s">
        <v>5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15.75" x14ac:dyDescent="0.25">
      <c r="A7" s="23"/>
      <c r="B7" s="23"/>
      <c r="C7" s="23"/>
      <c r="D7" s="23"/>
      <c r="E7" s="47"/>
      <c r="F7" s="47"/>
      <c r="G7" s="23"/>
      <c r="H7" s="23"/>
      <c r="I7" s="23"/>
      <c r="J7" s="23"/>
      <c r="K7" s="23"/>
    </row>
    <row r="8" spans="1:11" ht="15.75" x14ac:dyDescent="0.25">
      <c r="A8" s="66" t="s">
        <v>6</v>
      </c>
      <c r="B8" s="66"/>
      <c r="C8" s="66" t="s">
        <v>389</v>
      </c>
      <c r="D8" s="66"/>
      <c r="E8" s="49"/>
      <c r="F8" s="49"/>
      <c r="G8" s="66" t="s">
        <v>7</v>
      </c>
      <c r="H8" s="66"/>
      <c r="I8" s="26">
        <v>3</v>
      </c>
      <c r="J8" s="3"/>
      <c r="K8" s="3"/>
    </row>
    <row r="9" spans="1:11" ht="15.75" x14ac:dyDescent="0.25">
      <c r="A9" s="66" t="s">
        <v>8</v>
      </c>
      <c r="B9" s="66"/>
      <c r="C9" s="66" t="s">
        <v>181</v>
      </c>
      <c r="D9" s="66"/>
      <c r="E9" s="49"/>
      <c r="F9" s="49"/>
      <c r="G9" s="66" t="s">
        <v>9</v>
      </c>
      <c r="H9" s="66"/>
      <c r="I9" s="26" t="s">
        <v>387</v>
      </c>
      <c r="J9" s="3"/>
      <c r="K9" s="3"/>
    </row>
    <row r="10" spans="1:11" ht="15.75" x14ac:dyDescent="0.25">
      <c r="A10" s="66" t="s">
        <v>10</v>
      </c>
      <c r="B10" s="66"/>
      <c r="C10" s="66" t="s">
        <v>59</v>
      </c>
      <c r="D10" s="66"/>
      <c r="E10" s="49"/>
      <c r="F10" s="49"/>
      <c r="G10" s="16" t="s">
        <v>390</v>
      </c>
      <c r="H10" s="16"/>
      <c r="I10" s="86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47.25" x14ac:dyDescent="0.25">
      <c r="A12" s="72" t="s">
        <v>11</v>
      </c>
      <c r="B12" s="74" t="s">
        <v>12</v>
      </c>
      <c r="C12" s="76" t="s">
        <v>13</v>
      </c>
      <c r="D12" s="77"/>
      <c r="E12" s="52" t="s">
        <v>383</v>
      </c>
      <c r="F12" s="52" t="s">
        <v>384</v>
      </c>
      <c r="G12" s="5" t="s">
        <v>14</v>
      </c>
      <c r="H12" s="5" t="s">
        <v>15</v>
      </c>
      <c r="I12" s="80" t="s">
        <v>16</v>
      </c>
      <c r="J12" s="81"/>
      <c r="K12" s="82" t="s">
        <v>17</v>
      </c>
    </row>
    <row r="13" spans="1:11" ht="15.75" x14ac:dyDescent="0.25">
      <c r="A13" s="73"/>
      <c r="B13" s="75"/>
      <c r="C13" s="78"/>
      <c r="D13" s="79"/>
      <c r="E13" s="53"/>
      <c r="F13" s="53"/>
      <c r="G13" s="6">
        <v>0.3</v>
      </c>
      <c r="H13" s="6">
        <v>0.7</v>
      </c>
      <c r="I13" s="25" t="s">
        <v>18</v>
      </c>
      <c r="J13" s="25" t="s">
        <v>19</v>
      </c>
      <c r="K13" s="83"/>
    </row>
    <row r="14" spans="1:11" ht="20.100000000000001" customHeight="1" x14ac:dyDescent="0.25">
      <c r="A14" s="24">
        <v>1</v>
      </c>
      <c r="B14" s="24">
        <v>2</v>
      </c>
      <c r="C14" s="67">
        <v>3</v>
      </c>
      <c r="D14" s="67"/>
      <c r="E14" s="50"/>
      <c r="F14" s="50"/>
      <c r="G14" s="24">
        <v>4</v>
      </c>
      <c r="H14" s="24">
        <v>5</v>
      </c>
      <c r="I14" s="24">
        <v>6</v>
      </c>
      <c r="J14" s="24">
        <v>7</v>
      </c>
      <c r="K14" s="25">
        <v>8</v>
      </c>
    </row>
    <row r="15" spans="1:11" ht="20.100000000000001" customHeight="1" x14ac:dyDescent="0.25">
      <c r="A15" s="31">
        <v>1</v>
      </c>
      <c r="B15" s="22" t="s">
        <v>114</v>
      </c>
      <c r="C15" s="22" t="s">
        <v>115</v>
      </c>
      <c r="D15" s="22" t="s">
        <v>116</v>
      </c>
      <c r="E15" s="22">
        <v>9</v>
      </c>
      <c r="F15" s="22">
        <v>9</v>
      </c>
      <c r="G15" s="18">
        <f>(E15+F15)/2</f>
        <v>9</v>
      </c>
      <c r="H15" s="19">
        <v>8</v>
      </c>
      <c r="I15" s="19">
        <f>G15*30%+H15*70%</f>
        <v>8.2999999999999989</v>
      </c>
      <c r="J15" s="20" t="str">
        <f>IF(I15&lt;4,"F",IF(I15&lt;=4.9,"D",IF(I15&lt;=5.4,"D+",IF(I15&lt;=5.9,"C",IF(I15&lt;=6.9,"C+",IF(I15&lt;=7.9,"B",IF(I15&lt;=8.4,"B+","A")))))))</f>
        <v>B+</v>
      </c>
      <c r="K15" s="21"/>
    </row>
    <row r="16" spans="1:11" ht="20.100000000000001" customHeight="1" x14ac:dyDescent="0.25">
      <c r="A16" s="31">
        <v>2</v>
      </c>
      <c r="B16" s="22" t="s">
        <v>117</v>
      </c>
      <c r="C16" s="22" t="s">
        <v>118</v>
      </c>
      <c r="D16" s="22" t="s">
        <v>61</v>
      </c>
      <c r="E16" s="22">
        <v>8</v>
      </c>
      <c r="F16" s="22">
        <v>8</v>
      </c>
      <c r="G16" s="18">
        <f t="shared" ref="G16:G47" si="0">(E16+F16)/2</f>
        <v>8</v>
      </c>
      <c r="H16" s="19">
        <v>6</v>
      </c>
      <c r="I16" s="19">
        <f t="shared" ref="I16:I47" si="1">G16*30%+H16*70%</f>
        <v>6.6</v>
      </c>
      <c r="J16" s="20" t="str">
        <f t="shared" ref="J16:J46" si="2">IF(I16&lt;4,"F",IF(I16&lt;=4.9,"D",IF(I16&lt;=5.4,"D+",IF(I16&lt;=5.9,"C",IF(I16&lt;=6.9,"C+",IF(I16&lt;=7.9,"B",IF(I16&lt;=8.4,"B+","A")))))))</f>
        <v>C+</v>
      </c>
      <c r="K16" s="21"/>
    </row>
    <row r="17" spans="1:11" ht="20.100000000000001" customHeight="1" x14ac:dyDescent="0.25">
      <c r="A17" s="31">
        <v>3</v>
      </c>
      <c r="B17" s="22" t="s">
        <v>119</v>
      </c>
      <c r="C17" s="22" t="s">
        <v>120</v>
      </c>
      <c r="D17" s="22" t="s">
        <v>121</v>
      </c>
      <c r="E17" s="22">
        <v>7.5</v>
      </c>
      <c r="F17" s="22">
        <v>8.5</v>
      </c>
      <c r="G17" s="18">
        <f t="shared" si="0"/>
        <v>8</v>
      </c>
      <c r="H17" s="19">
        <v>7</v>
      </c>
      <c r="I17" s="19">
        <f t="shared" si="1"/>
        <v>7.2999999999999989</v>
      </c>
      <c r="J17" s="20" t="str">
        <f t="shared" si="2"/>
        <v>B</v>
      </c>
      <c r="K17" s="21"/>
    </row>
    <row r="18" spans="1:11" ht="20.100000000000001" customHeight="1" x14ac:dyDescent="0.25">
      <c r="A18" s="31">
        <v>4</v>
      </c>
      <c r="B18" s="22" t="s">
        <v>122</v>
      </c>
      <c r="C18" s="22" t="s">
        <v>105</v>
      </c>
      <c r="D18" s="22" t="s">
        <v>89</v>
      </c>
      <c r="E18" s="22">
        <v>8</v>
      </c>
      <c r="F18" s="22">
        <v>8</v>
      </c>
      <c r="G18" s="18">
        <f t="shared" si="0"/>
        <v>8</v>
      </c>
      <c r="H18" s="19">
        <v>8</v>
      </c>
      <c r="I18" s="19">
        <f t="shared" si="1"/>
        <v>8</v>
      </c>
      <c r="J18" s="20" t="str">
        <f t="shared" si="2"/>
        <v>B+</v>
      </c>
      <c r="K18" s="21"/>
    </row>
    <row r="19" spans="1:11" ht="20.100000000000001" customHeight="1" x14ac:dyDescent="0.25">
      <c r="A19" s="31">
        <v>5</v>
      </c>
      <c r="B19" s="22" t="s">
        <v>123</v>
      </c>
      <c r="C19" s="22" t="s">
        <v>74</v>
      </c>
      <c r="D19" s="22" t="s">
        <v>53</v>
      </c>
      <c r="E19" s="22">
        <v>8.5</v>
      </c>
      <c r="F19" s="22">
        <v>7</v>
      </c>
      <c r="G19" s="18">
        <v>8</v>
      </c>
      <c r="H19" s="19">
        <v>8</v>
      </c>
      <c r="I19" s="19">
        <f t="shared" si="1"/>
        <v>8</v>
      </c>
      <c r="J19" s="20" t="str">
        <f t="shared" si="2"/>
        <v>B+</v>
      </c>
      <c r="K19" s="21"/>
    </row>
    <row r="20" spans="1:11" ht="20.100000000000001" customHeight="1" x14ac:dyDescent="0.25">
      <c r="A20" s="31">
        <v>6</v>
      </c>
      <c r="B20" s="22" t="s">
        <v>124</v>
      </c>
      <c r="C20" s="22" t="s">
        <v>125</v>
      </c>
      <c r="D20" s="22" t="s">
        <v>53</v>
      </c>
      <c r="E20" s="22">
        <v>7.5</v>
      </c>
      <c r="F20" s="22">
        <v>8.5</v>
      </c>
      <c r="G20" s="18">
        <f t="shared" si="0"/>
        <v>8</v>
      </c>
      <c r="H20" s="19">
        <v>7</v>
      </c>
      <c r="I20" s="19">
        <f t="shared" si="1"/>
        <v>7.2999999999999989</v>
      </c>
      <c r="J20" s="20" t="str">
        <f t="shared" si="2"/>
        <v>B</v>
      </c>
      <c r="K20" s="21"/>
    </row>
    <row r="21" spans="1:11" ht="20.100000000000001" customHeight="1" x14ac:dyDescent="0.25">
      <c r="A21" s="31">
        <v>7</v>
      </c>
      <c r="B21" s="22" t="s">
        <v>126</v>
      </c>
      <c r="C21" s="22" t="s">
        <v>127</v>
      </c>
      <c r="D21" s="22" t="s">
        <v>106</v>
      </c>
      <c r="E21" s="22">
        <v>8</v>
      </c>
      <c r="F21" s="22">
        <v>8</v>
      </c>
      <c r="G21" s="18">
        <f t="shared" si="0"/>
        <v>8</v>
      </c>
      <c r="H21" s="19">
        <v>7</v>
      </c>
      <c r="I21" s="19">
        <f t="shared" si="1"/>
        <v>7.2999999999999989</v>
      </c>
      <c r="J21" s="20" t="str">
        <f t="shared" si="2"/>
        <v>B</v>
      </c>
      <c r="K21" s="21"/>
    </row>
    <row r="22" spans="1:11" ht="20.100000000000001" customHeight="1" x14ac:dyDescent="0.25">
      <c r="A22" s="31">
        <v>8</v>
      </c>
      <c r="B22" s="22" t="s">
        <v>128</v>
      </c>
      <c r="C22" s="22" t="s">
        <v>129</v>
      </c>
      <c r="D22" s="22" t="s">
        <v>63</v>
      </c>
      <c r="E22" s="22">
        <v>8</v>
      </c>
      <c r="F22" s="22">
        <v>8</v>
      </c>
      <c r="G22" s="18">
        <f t="shared" si="0"/>
        <v>8</v>
      </c>
      <c r="H22" s="19">
        <v>9</v>
      </c>
      <c r="I22" s="19">
        <f t="shared" si="1"/>
        <v>8.6999999999999993</v>
      </c>
      <c r="J22" s="20" t="str">
        <f t="shared" si="2"/>
        <v>A</v>
      </c>
      <c r="K22" s="29"/>
    </row>
    <row r="23" spans="1:11" ht="20.100000000000001" customHeight="1" x14ac:dyDescent="0.25">
      <c r="A23" s="31">
        <v>9</v>
      </c>
      <c r="B23" s="22" t="s">
        <v>130</v>
      </c>
      <c r="C23" s="22" t="s">
        <v>131</v>
      </c>
      <c r="D23" s="22" t="s">
        <v>37</v>
      </c>
      <c r="E23" s="22">
        <v>8.5</v>
      </c>
      <c r="F23" s="22">
        <v>7</v>
      </c>
      <c r="G23" s="18">
        <v>8</v>
      </c>
      <c r="H23" s="19">
        <v>7</v>
      </c>
      <c r="I23" s="19">
        <f t="shared" si="1"/>
        <v>7.2999999999999989</v>
      </c>
      <c r="J23" s="20" t="str">
        <f t="shared" si="2"/>
        <v>B</v>
      </c>
      <c r="K23" s="21"/>
    </row>
    <row r="24" spans="1:11" ht="20.100000000000001" customHeight="1" x14ac:dyDescent="0.25">
      <c r="A24" s="31">
        <v>10</v>
      </c>
      <c r="B24" s="22" t="s">
        <v>132</v>
      </c>
      <c r="C24" s="22" t="s">
        <v>70</v>
      </c>
      <c r="D24" s="22" t="s">
        <v>90</v>
      </c>
      <c r="E24" s="22">
        <v>9</v>
      </c>
      <c r="F24" s="22">
        <v>9</v>
      </c>
      <c r="G24" s="18">
        <f t="shared" si="0"/>
        <v>9</v>
      </c>
      <c r="H24" s="19">
        <v>9</v>
      </c>
      <c r="I24" s="19">
        <f t="shared" si="1"/>
        <v>9</v>
      </c>
      <c r="J24" s="20" t="str">
        <f t="shared" si="2"/>
        <v>A</v>
      </c>
      <c r="K24" s="21"/>
    </row>
    <row r="25" spans="1:11" ht="20.100000000000001" customHeight="1" x14ac:dyDescent="0.25">
      <c r="A25" s="31">
        <v>11</v>
      </c>
      <c r="B25" s="22" t="s">
        <v>133</v>
      </c>
      <c r="C25" s="22" t="s">
        <v>86</v>
      </c>
      <c r="D25" s="22" t="s">
        <v>78</v>
      </c>
      <c r="E25" s="22">
        <v>7.5</v>
      </c>
      <c r="F25" s="22">
        <v>7</v>
      </c>
      <c r="G25" s="18">
        <v>7.5</v>
      </c>
      <c r="H25" s="19">
        <v>6</v>
      </c>
      <c r="I25" s="19">
        <f t="shared" si="1"/>
        <v>6.4499999999999993</v>
      </c>
      <c r="J25" s="20" t="str">
        <f t="shared" si="2"/>
        <v>C+</v>
      </c>
      <c r="K25" s="21"/>
    </row>
    <row r="26" spans="1:11" ht="20.100000000000001" customHeight="1" x14ac:dyDescent="0.25">
      <c r="A26" s="31">
        <v>12</v>
      </c>
      <c r="B26" s="22" t="s">
        <v>134</v>
      </c>
      <c r="C26" s="22" t="s">
        <v>135</v>
      </c>
      <c r="D26" s="22" t="s">
        <v>78</v>
      </c>
      <c r="E26" s="22">
        <v>7.5</v>
      </c>
      <c r="F26" s="22">
        <v>7</v>
      </c>
      <c r="G26" s="18">
        <v>7.5</v>
      </c>
      <c r="H26" s="19">
        <v>8</v>
      </c>
      <c r="I26" s="19">
        <f t="shared" si="1"/>
        <v>7.85</v>
      </c>
      <c r="J26" s="20" t="str">
        <f t="shared" si="2"/>
        <v>B</v>
      </c>
      <c r="K26" s="21"/>
    </row>
    <row r="27" spans="1:11" ht="20.100000000000001" customHeight="1" x14ac:dyDescent="0.25">
      <c r="A27" s="31">
        <v>13</v>
      </c>
      <c r="B27" s="22" t="s">
        <v>136</v>
      </c>
      <c r="C27" s="22" t="s">
        <v>85</v>
      </c>
      <c r="D27" s="22" t="s">
        <v>38</v>
      </c>
      <c r="E27" s="22">
        <v>8</v>
      </c>
      <c r="F27" s="22">
        <v>7</v>
      </c>
      <c r="G27" s="18">
        <f t="shared" si="0"/>
        <v>7.5</v>
      </c>
      <c r="H27" s="19">
        <v>7</v>
      </c>
      <c r="I27" s="19">
        <f t="shared" si="1"/>
        <v>7.1499999999999995</v>
      </c>
      <c r="J27" s="20" t="str">
        <f t="shared" si="2"/>
        <v>B</v>
      </c>
      <c r="K27" s="21"/>
    </row>
    <row r="28" spans="1:11" ht="20.100000000000001" customHeight="1" x14ac:dyDescent="0.25">
      <c r="A28" s="31">
        <v>14</v>
      </c>
      <c r="B28" s="22" t="s">
        <v>137</v>
      </c>
      <c r="C28" s="22" t="s">
        <v>138</v>
      </c>
      <c r="D28" s="22" t="s">
        <v>65</v>
      </c>
      <c r="E28" s="22">
        <v>8</v>
      </c>
      <c r="F28" s="22">
        <v>7.5</v>
      </c>
      <c r="G28" s="18">
        <v>7.5</v>
      </c>
      <c r="H28" s="19">
        <v>7</v>
      </c>
      <c r="I28" s="19">
        <f t="shared" si="1"/>
        <v>7.1499999999999995</v>
      </c>
      <c r="J28" s="20" t="str">
        <f t="shared" si="2"/>
        <v>B</v>
      </c>
      <c r="K28" s="21"/>
    </row>
    <row r="29" spans="1:11" ht="20.100000000000001" customHeight="1" x14ac:dyDescent="0.25">
      <c r="A29" s="31">
        <v>15</v>
      </c>
      <c r="B29" s="22" t="s">
        <v>139</v>
      </c>
      <c r="C29" s="22" t="s">
        <v>140</v>
      </c>
      <c r="D29" s="22" t="s">
        <v>141</v>
      </c>
      <c r="E29" s="22">
        <v>7</v>
      </c>
      <c r="F29" s="22">
        <v>7.5</v>
      </c>
      <c r="G29" s="18">
        <v>7.5</v>
      </c>
      <c r="H29" s="19">
        <v>7</v>
      </c>
      <c r="I29" s="19">
        <f t="shared" si="1"/>
        <v>7.1499999999999995</v>
      </c>
      <c r="J29" s="20" t="str">
        <f t="shared" si="2"/>
        <v>B</v>
      </c>
      <c r="K29" s="21"/>
    </row>
    <row r="30" spans="1:11" ht="20.100000000000001" customHeight="1" x14ac:dyDescent="0.25">
      <c r="A30" s="31">
        <v>16</v>
      </c>
      <c r="B30" s="22" t="s">
        <v>142</v>
      </c>
      <c r="C30" s="22" t="s">
        <v>36</v>
      </c>
      <c r="D30" s="22" t="s">
        <v>71</v>
      </c>
      <c r="E30" s="22">
        <v>8</v>
      </c>
      <c r="F30" s="22">
        <v>8</v>
      </c>
      <c r="G30" s="18">
        <f t="shared" si="0"/>
        <v>8</v>
      </c>
      <c r="H30" s="19">
        <v>7</v>
      </c>
      <c r="I30" s="19">
        <f t="shared" si="1"/>
        <v>7.2999999999999989</v>
      </c>
      <c r="J30" s="20" t="str">
        <f t="shared" si="2"/>
        <v>B</v>
      </c>
      <c r="K30" s="21"/>
    </row>
    <row r="31" spans="1:11" ht="20.100000000000001" customHeight="1" x14ac:dyDescent="0.25">
      <c r="A31" s="31">
        <v>17</v>
      </c>
      <c r="B31" s="22" t="s">
        <v>143</v>
      </c>
      <c r="C31" s="22" t="s">
        <v>144</v>
      </c>
      <c r="D31" s="22" t="s">
        <v>41</v>
      </c>
      <c r="E31" s="22">
        <v>9</v>
      </c>
      <c r="F31" s="22">
        <v>9</v>
      </c>
      <c r="G31" s="18">
        <f t="shared" si="0"/>
        <v>9</v>
      </c>
      <c r="H31" s="19">
        <v>8</v>
      </c>
      <c r="I31" s="19">
        <f t="shared" si="1"/>
        <v>8.2999999999999989</v>
      </c>
      <c r="J31" s="20" t="str">
        <f t="shared" si="2"/>
        <v>B+</v>
      </c>
      <c r="K31" s="21"/>
    </row>
    <row r="32" spans="1:11" s="37" customFormat="1" ht="20.100000000000001" customHeight="1" x14ac:dyDescent="0.25">
      <c r="A32" s="38">
        <v>18</v>
      </c>
      <c r="B32" s="33" t="s">
        <v>145</v>
      </c>
      <c r="C32" s="33" t="s">
        <v>146</v>
      </c>
      <c r="D32" s="33" t="s">
        <v>147</v>
      </c>
      <c r="E32" s="33">
        <v>8</v>
      </c>
      <c r="F32" s="33">
        <v>8</v>
      </c>
      <c r="G32" s="39">
        <f t="shared" si="0"/>
        <v>8</v>
      </c>
      <c r="H32" s="34"/>
      <c r="I32" s="19">
        <f t="shared" si="1"/>
        <v>2.4</v>
      </c>
      <c r="J32" s="35" t="str">
        <f t="shared" si="2"/>
        <v>F</v>
      </c>
      <c r="K32" s="36"/>
    </row>
    <row r="33" spans="1:11" ht="20.100000000000001" customHeight="1" x14ac:dyDescent="0.25">
      <c r="A33" s="31">
        <v>19</v>
      </c>
      <c r="B33" s="22" t="s">
        <v>148</v>
      </c>
      <c r="C33" s="22" t="s">
        <v>149</v>
      </c>
      <c r="D33" s="22" t="s">
        <v>150</v>
      </c>
      <c r="E33" s="22">
        <v>7.5</v>
      </c>
      <c r="F33" s="22">
        <v>6.5</v>
      </c>
      <c r="G33" s="18">
        <f t="shared" si="0"/>
        <v>7</v>
      </c>
      <c r="H33" s="19">
        <v>7</v>
      </c>
      <c r="I33" s="19">
        <f t="shared" si="1"/>
        <v>7</v>
      </c>
      <c r="J33" s="20" t="str">
        <f t="shared" si="2"/>
        <v>B</v>
      </c>
      <c r="K33" s="21"/>
    </row>
    <row r="34" spans="1:11" ht="20.100000000000001" customHeight="1" x14ac:dyDescent="0.25">
      <c r="A34" s="31">
        <v>20</v>
      </c>
      <c r="B34" s="22" t="s">
        <v>151</v>
      </c>
      <c r="C34" s="22" t="s">
        <v>152</v>
      </c>
      <c r="D34" s="22" t="s">
        <v>42</v>
      </c>
      <c r="E34" s="22">
        <v>8.5</v>
      </c>
      <c r="F34" s="22">
        <v>7.5</v>
      </c>
      <c r="G34" s="18">
        <f t="shared" si="0"/>
        <v>8</v>
      </c>
      <c r="H34" s="19">
        <v>8</v>
      </c>
      <c r="I34" s="19">
        <f t="shared" si="1"/>
        <v>8</v>
      </c>
      <c r="J34" s="20" t="str">
        <f t="shared" si="2"/>
        <v>B+</v>
      </c>
      <c r="K34" s="21"/>
    </row>
    <row r="35" spans="1:11" ht="20.100000000000001" customHeight="1" x14ac:dyDescent="0.25">
      <c r="A35" s="31">
        <v>21</v>
      </c>
      <c r="B35" s="22" t="s">
        <v>153</v>
      </c>
      <c r="C35" s="22" t="s">
        <v>32</v>
      </c>
      <c r="D35" s="22" t="s">
        <v>154</v>
      </c>
      <c r="E35" s="22">
        <v>8.5</v>
      </c>
      <c r="F35" s="22">
        <v>8.5</v>
      </c>
      <c r="G35" s="18">
        <f t="shared" si="0"/>
        <v>8.5</v>
      </c>
      <c r="H35" s="19">
        <v>8</v>
      </c>
      <c r="I35" s="19">
        <f t="shared" si="1"/>
        <v>8.1499999999999986</v>
      </c>
      <c r="J35" s="20" t="str">
        <f t="shared" si="2"/>
        <v>B+</v>
      </c>
      <c r="K35" s="21"/>
    </row>
    <row r="36" spans="1:11" ht="20.100000000000001" customHeight="1" x14ac:dyDescent="0.25">
      <c r="A36" s="31">
        <v>22</v>
      </c>
      <c r="B36" s="22" t="s">
        <v>155</v>
      </c>
      <c r="C36" s="22" t="s">
        <v>156</v>
      </c>
      <c r="D36" s="22" t="s">
        <v>87</v>
      </c>
      <c r="E36" s="22">
        <v>7.5</v>
      </c>
      <c r="F36" s="22">
        <v>9</v>
      </c>
      <c r="G36" s="18">
        <v>9</v>
      </c>
      <c r="H36" s="19">
        <v>7</v>
      </c>
      <c r="I36" s="19">
        <f t="shared" si="1"/>
        <v>7.6</v>
      </c>
      <c r="J36" s="20" t="str">
        <f t="shared" si="2"/>
        <v>B</v>
      </c>
      <c r="K36" s="21"/>
    </row>
    <row r="37" spans="1:11" ht="20.100000000000001" customHeight="1" x14ac:dyDescent="0.25">
      <c r="A37" s="31">
        <v>23</v>
      </c>
      <c r="B37" s="22" t="s">
        <v>157</v>
      </c>
      <c r="C37" s="22" t="s">
        <v>158</v>
      </c>
      <c r="D37" s="22" t="s">
        <v>159</v>
      </c>
      <c r="E37" s="22">
        <v>9</v>
      </c>
      <c r="F37" s="22">
        <v>8</v>
      </c>
      <c r="G37" s="18">
        <v>9</v>
      </c>
      <c r="H37" s="19">
        <v>8</v>
      </c>
      <c r="I37" s="19">
        <f t="shared" si="1"/>
        <v>8.2999999999999989</v>
      </c>
      <c r="J37" s="20" t="str">
        <f t="shared" si="2"/>
        <v>B+</v>
      </c>
      <c r="K37" s="21"/>
    </row>
    <row r="38" spans="1:11" ht="20.100000000000001" customHeight="1" x14ac:dyDescent="0.25">
      <c r="A38" s="31">
        <v>24</v>
      </c>
      <c r="B38" s="22" t="s">
        <v>160</v>
      </c>
      <c r="C38" s="22" t="s">
        <v>161</v>
      </c>
      <c r="D38" s="22" t="s">
        <v>88</v>
      </c>
      <c r="E38" s="22">
        <v>9</v>
      </c>
      <c r="F38" s="22">
        <v>8</v>
      </c>
      <c r="G38" s="18">
        <f t="shared" si="0"/>
        <v>8.5</v>
      </c>
      <c r="H38" s="19">
        <v>6</v>
      </c>
      <c r="I38" s="19">
        <f t="shared" si="1"/>
        <v>6.7499999999999991</v>
      </c>
      <c r="J38" s="20" t="str">
        <f t="shared" si="2"/>
        <v>C+</v>
      </c>
      <c r="K38" s="21"/>
    </row>
    <row r="39" spans="1:11" ht="20.100000000000001" customHeight="1" x14ac:dyDescent="0.25">
      <c r="A39" s="31">
        <v>25</v>
      </c>
      <c r="B39" s="22" t="s">
        <v>162</v>
      </c>
      <c r="C39" s="22" t="s">
        <v>163</v>
      </c>
      <c r="D39" s="22" t="s">
        <v>112</v>
      </c>
      <c r="E39" s="22">
        <v>8</v>
      </c>
      <c r="F39" s="22">
        <v>8.5</v>
      </c>
      <c r="G39" s="18">
        <v>8.5</v>
      </c>
      <c r="H39" s="19">
        <v>9</v>
      </c>
      <c r="I39" s="19">
        <f t="shared" si="1"/>
        <v>8.85</v>
      </c>
      <c r="J39" s="20" t="str">
        <f t="shared" si="2"/>
        <v>A</v>
      </c>
      <c r="K39" s="21"/>
    </row>
    <row r="40" spans="1:11" ht="20.100000000000001" customHeight="1" x14ac:dyDescent="0.25">
      <c r="A40" s="31">
        <v>26</v>
      </c>
      <c r="B40" s="22" t="s">
        <v>164</v>
      </c>
      <c r="C40" s="22" t="s">
        <v>165</v>
      </c>
      <c r="D40" s="22" t="s">
        <v>100</v>
      </c>
      <c r="E40" s="22">
        <v>8</v>
      </c>
      <c r="F40" s="22">
        <v>8.5</v>
      </c>
      <c r="G40" s="18">
        <v>8.5</v>
      </c>
      <c r="H40" s="19">
        <v>8</v>
      </c>
      <c r="I40" s="19">
        <f t="shared" si="1"/>
        <v>8.1499999999999986</v>
      </c>
      <c r="J40" s="20" t="str">
        <f t="shared" si="2"/>
        <v>B+</v>
      </c>
      <c r="K40" s="21"/>
    </row>
    <row r="41" spans="1:11" ht="20.100000000000001" customHeight="1" x14ac:dyDescent="0.25">
      <c r="A41" s="31">
        <v>27</v>
      </c>
      <c r="B41" s="22" t="s">
        <v>166</v>
      </c>
      <c r="C41" s="22" t="s">
        <v>167</v>
      </c>
      <c r="D41" s="22" t="s">
        <v>168</v>
      </c>
      <c r="E41" s="22">
        <v>8.5</v>
      </c>
      <c r="F41" s="22">
        <v>8.5</v>
      </c>
      <c r="G41" s="18">
        <f t="shared" si="0"/>
        <v>8.5</v>
      </c>
      <c r="H41" s="19">
        <v>8.5</v>
      </c>
      <c r="I41" s="19">
        <f t="shared" si="1"/>
        <v>8.5</v>
      </c>
      <c r="J41" s="20" t="str">
        <f t="shared" si="2"/>
        <v>A</v>
      </c>
      <c r="K41" s="21"/>
    </row>
    <row r="42" spans="1:11" ht="20.100000000000001" customHeight="1" x14ac:dyDescent="0.25">
      <c r="A42" s="31">
        <v>28</v>
      </c>
      <c r="B42" s="22" t="s">
        <v>169</v>
      </c>
      <c r="C42" s="22" t="s">
        <v>170</v>
      </c>
      <c r="D42" s="22" t="s">
        <v>47</v>
      </c>
      <c r="E42" s="22">
        <v>9</v>
      </c>
      <c r="F42" s="22">
        <v>8.5</v>
      </c>
      <c r="G42" s="18">
        <v>9</v>
      </c>
      <c r="H42" s="19">
        <v>8</v>
      </c>
      <c r="I42" s="19">
        <f t="shared" si="1"/>
        <v>8.2999999999999989</v>
      </c>
      <c r="J42" s="20" t="str">
        <f t="shared" si="2"/>
        <v>B+</v>
      </c>
      <c r="K42" s="21"/>
    </row>
    <row r="43" spans="1:11" ht="20.100000000000001" customHeight="1" x14ac:dyDescent="0.25">
      <c r="A43" s="31">
        <v>29</v>
      </c>
      <c r="B43" s="22" t="s">
        <v>171</v>
      </c>
      <c r="C43" s="22" t="s">
        <v>172</v>
      </c>
      <c r="D43" s="22" t="s">
        <v>29</v>
      </c>
      <c r="E43" s="22">
        <v>7.5</v>
      </c>
      <c r="F43" s="22">
        <v>6.5</v>
      </c>
      <c r="G43" s="18">
        <f t="shared" si="0"/>
        <v>7</v>
      </c>
      <c r="H43" s="19">
        <v>6</v>
      </c>
      <c r="I43" s="19">
        <f t="shared" si="1"/>
        <v>6.2999999999999989</v>
      </c>
      <c r="J43" s="20" t="str">
        <f t="shared" si="2"/>
        <v>C+</v>
      </c>
      <c r="K43" s="21"/>
    </row>
    <row r="44" spans="1:11" ht="20.100000000000001" customHeight="1" x14ac:dyDescent="0.25">
      <c r="A44" s="31">
        <v>30</v>
      </c>
      <c r="B44" s="22" t="s">
        <v>173</v>
      </c>
      <c r="C44" s="22" t="s">
        <v>174</v>
      </c>
      <c r="D44" s="22" t="s">
        <v>55</v>
      </c>
      <c r="E44" s="22">
        <v>7.5</v>
      </c>
      <c r="F44" s="22">
        <v>6.5</v>
      </c>
      <c r="G44" s="18">
        <f t="shared" si="0"/>
        <v>7</v>
      </c>
      <c r="H44" s="19">
        <v>4</v>
      </c>
      <c r="I44" s="19">
        <f t="shared" si="1"/>
        <v>4.9000000000000004</v>
      </c>
      <c r="J44" s="20" t="str">
        <f t="shared" si="2"/>
        <v>D</v>
      </c>
      <c r="K44" s="21"/>
    </row>
    <row r="45" spans="1:11" ht="20.100000000000001" customHeight="1" x14ac:dyDescent="0.25">
      <c r="A45" s="31">
        <v>31</v>
      </c>
      <c r="B45" s="22" t="s">
        <v>175</v>
      </c>
      <c r="C45" s="22" t="s">
        <v>176</v>
      </c>
      <c r="D45" s="22" t="s">
        <v>177</v>
      </c>
      <c r="E45" s="22">
        <v>8</v>
      </c>
      <c r="F45" s="22">
        <v>8</v>
      </c>
      <c r="G45" s="18">
        <f t="shared" si="0"/>
        <v>8</v>
      </c>
      <c r="H45" s="19">
        <v>8</v>
      </c>
      <c r="I45" s="19">
        <f t="shared" si="1"/>
        <v>8</v>
      </c>
      <c r="J45" s="20" t="str">
        <f t="shared" si="2"/>
        <v>B+</v>
      </c>
      <c r="K45" s="21"/>
    </row>
    <row r="46" spans="1:11" ht="20.100000000000001" customHeight="1" x14ac:dyDescent="0.25">
      <c r="A46" s="32">
        <v>32</v>
      </c>
      <c r="B46" s="22" t="s">
        <v>178</v>
      </c>
      <c r="C46" s="22" t="s">
        <v>179</v>
      </c>
      <c r="D46" s="22" t="s">
        <v>50</v>
      </c>
      <c r="E46" s="22">
        <v>8</v>
      </c>
      <c r="F46" s="22">
        <v>7.5</v>
      </c>
      <c r="G46" s="18">
        <v>8</v>
      </c>
      <c r="H46" s="19">
        <v>7</v>
      </c>
      <c r="I46" s="19">
        <f t="shared" si="1"/>
        <v>7.2999999999999989</v>
      </c>
      <c r="J46" s="20" t="str">
        <f t="shared" si="2"/>
        <v>B</v>
      </c>
      <c r="K46" s="21"/>
    </row>
    <row r="47" spans="1:11" s="37" customFormat="1" ht="20.100000000000001" customHeight="1" x14ac:dyDescent="0.25">
      <c r="A47" s="61">
        <v>33</v>
      </c>
      <c r="B47" s="62" t="s">
        <v>136</v>
      </c>
      <c r="C47" s="63" t="s">
        <v>96</v>
      </c>
      <c r="D47" s="63" t="s">
        <v>388</v>
      </c>
      <c r="E47" s="63">
        <v>7</v>
      </c>
      <c r="F47" s="63">
        <v>7</v>
      </c>
      <c r="G47" s="39">
        <f t="shared" si="0"/>
        <v>7</v>
      </c>
      <c r="H47" s="34"/>
      <c r="I47" s="19">
        <f t="shared" si="1"/>
        <v>2.1</v>
      </c>
      <c r="J47" s="35"/>
      <c r="K47" s="36"/>
    </row>
    <row r="48" spans="1:11" ht="15.75" x14ac:dyDescent="0.25">
      <c r="A48" s="40" t="str">
        <f>"Cộng danh sách gồm "</f>
        <v xml:space="preserve">Cộng danh sách gồm </v>
      </c>
      <c r="B48" s="40"/>
      <c r="C48" s="40"/>
      <c r="D48" s="41">
        <f>COUNTA(J15:J46)</f>
        <v>32</v>
      </c>
      <c r="E48" s="41"/>
      <c r="F48" s="41"/>
      <c r="G48" s="42">
        <v>1</v>
      </c>
      <c r="H48" s="12"/>
      <c r="I48" s="64"/>
      <c r="J48" s="1"/>
      <c r="K48" s="1"/>
    </row>
    <row r="49" spans="1:11" ht="15.75" x14ac:dyDescent="0.25">
      <c r="A49" s="68" t="s">
        <v>20</v>
      </c>
      <c r="B49" s="68"/>
      <c r="C49" s="68"/>
      <c r="D49" s="13">
        <f>COUNTIF(I15:I46,"&gt;=5")</f>
        <v>30</v>
      </c>
      <c r="E49" s="55"/>
      <c r="F49" s="55"/>
      <c r="G49" s="14">
        <f>D49/D48</f>
        <v>0.9375</v>
      </c>
      <c r="H49" s="15"/>
      <c r="I49" s="1"/>
      <c r="J49" s="1"/>
      <c r="K49" s="1"/>
    </row>
    <row r="50" spans="1:11" ht="15.75" x14ac:dyDescent="0.25">
      <c r="A50" s="68" t="s">
        <v>21</v>
      </c>
      <c r="B50" s="68"/>
      <c r="C50" s="68"/>
      <c r="D50" s="13">
        <f>COUNTIF(I15:I46,"&lt;5")</f>
        <v>2</v>
      </c>
      <c r="E50" s="55"/>
      <c r="F50" s="55"/>
      <c r="G50" s="14">
        <f>D50/D48</f>
        <v>6.25E-2</v>
      </c>
      <c r="H50" s="15"/>
      <c r="I50" s="1"/>
      <c r="J50" s="1"/>
      <c r="K50" s="1"/>
    </row>
    <row r="51" spans="1:11" ht="15.75" x14ac:dyDescent="0.25">
      <c r="A51" s="16"/>
      <c r="B51" s="16"/>
      <c r="C51" s="4"/>
      <c r="D51" s="16"/>
      <c r="E51" s="16"/>
      <c r="F51" s="16"/>
      <c r="G51" s="3"/>
      <c r="H51" s="1"/>
      <c r="I51" s="1"/>
      <c r="J51" s="1"/>
      <c r="K51" s="1"/>
    </row>
    <row r="52" spans="1:11" ht="15.75" x14ac:dyDescent="0.25">
      <c r="A52" s="1"/>
      <c r="B52" s="1"/>
      <c r="C52" s="1"/>
      <c r="D52" s="1"/>
      <c r="E52" s="1"/>
      <c r="F52" s="1"/>
      <c r="G52" s="69" t="str">
        <f ca="1">"TP. Hồ Chí Minh, ngày "&amp;  DAY(NOW())&amp;" tháng " &amp;MONTH(NOW())&amp;" năm "&amp;YEAR(NOW())</f>
        <v>TP. Hồ Chí Minh, ngày 26 tháng 8 năm 2020</v>
      </c>
      <c r="H52" s="69"/>
      <c r="I52" s="69"/>
      <c r="J52" s="69"/>
      <c r="K52" s="69"/>
    </row>
    <row r="53" spans="1:11" ht="15.75" x14ac:dyDescent="0.25">
      <c r="A53" s="87" t="s">
        <v>391</v>
      </c>
      <c r="B53" s="87"/>
      <c r="C53" s="87"/>
      <c r="D53" s="1"/>
      <c r="E53" s="1"/>
      <c r="F53" s="1"/>
      <c r="G53" s="65" t="s">
        <v>392</v>
      </c>
      <c r="H53" s="65"/>
      <c r="I53" s="65"/>
      <c r="J53" s="65"/>
      <c r="K53" s="65"/>
    </row>
    <row r="54" spans="1:11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s="43" customFormat="1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7" spans="1:11" ht="15.75" x14ac:dyDescent="0.25">
      <c r="A57" s="28"/>
      <c r="B57" s="85" t="s">
        <v>378</v>
      </c>
      <c r="C57" s="85"/>
      <c r="D57" s="85"/>
      <c r="E57" s="54"/>
      <c r="F57" s="54"/>
      <c r="G57" s="28"/>
      <c r="H57" s="28"/>
      <c r="I57" s="28" t="s">
        <v>378</v>
      </c>
      <c r="J57" s="28"/>
      <c r="K57" s="28"/>
    </row>
  </sheetData>
  <protectedRanges>
    <protectedRange sqref="A54:K55" name="Range5"/>
    <protectedRange sqref="K15:K21 K23:K47" name="Range4"/>
    <protectedRange sqref="B15:H47" name="Range3"/>
    <protectedRange sqref="C8:C10 I8:I9" name="Range2"/>
    <protectedRange sqref="A4" name="Range1"/>
    <protectedRange sqref="G13:H13" name="Range6"/>
  </protectedRanges>
  <mergeCells count="26">
    <mergeCell ref="A4:D4"/>
    <mergeCell ref="A1:D1"/>
    <mergeCell ref="G1:K1"/>
    <mergeCell ref="A2:D2"/>
    <mergeCell ref="G2:K2"/>
    <mergeCell ref="A3:D3"/>
    <mergeCell ref="A6:K6"/>
    <mergeCell ref="A8:B8"/>
    <mergeCell ref="C8:D8"/>
    <mergeCell ref="G8:H8"/>
    <mergeCell ref="A9:B9"/>
    <mergeCell ref="C9:D9"/>
    <mergeCell ref="G9:H9"/>
    <mergeCell ref="B57:D57"/>
    <mergeCell ref="G53:K53"/>
    <mergeCell ref="A10:B10"/>
    <mergeCell ref="C10:D10"/>
    <mergeCell ref="A12:A13"/>
    <mergeCell ref="B12:B13"/>
    <mergeCell ref="C12:D13"/>
    <mergeCell ref="I12:J12"/>
    <mergeCell ref="K12:K13"/>
    <mergeCell ref="C14:D14"/>
    <mergeCell ref="A49:C49"/>
    <mergeCell ref="A50:C50"/>
    <mergeCell ref="G52:K52"/>
  </mergeCells>
  <conditionalFormatting sqref="J15:J47">
    <cfRule type="cellIs" dxfId="1" priority="2" stopIfTrue="1" operator="equal">
      <formula>"F"</formula>
    </cfRule>
  </conditionalFormatting>
  <conditionalFormatting sqref="I15:I48">
    <cfRule type="expression" dxfId="0" priority="1" stopIfTrue="1">
      <formula>MAX(#REF!)&lt;4</formula>
    </cfRule>
  </conditionalFormatting>
  <pageMargins left="0.5" right="0" top="0.5" bottom="0.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05ĐH_QB</vt:lpstr>
      <vt:lpstr>05ĐH_QT</vt:lpstr>
      <vt:lpstr>05ĐH_QĐ1</vt:lpstr>
      <vt:lpstr>05ĐH_QH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2020-08-26T02:30:04Z</dcterms:modified>
</cp:coreProperties>
</file>