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activeTab="1"/>
  </bookViews>
  <sheets>
    <sheet name="05ĐH_KTĐ3" sheetId="37" r:id="rId1"/>
    <sheet name="05ĐH_QLDD4" sheetId="49" r:id="rId2"/>
    <sheet name="HOCJ GHEP" sheetId="61" r:id="rId3"/>
  </sheets>
  <definedNames>
    <definedName name="_xlnm.Print_Titles" localSheetId="0">'05ĐH_KTĐ3'!$12:$14</definedName>
    <definedName name="_xlnm.Print_Titles" localSheetId="1">'05ĐH_QLDD4'!$12:$14</definedName>
  </definedNames>
  <calcPr calcId="144525"/>
</workbook>
</file>

<file path=xl/calcChain.xml><?xml version="1.0" encoding="utf-8"?>
<calcChain xmlns="http://schemas.openxmlformats.org/spreadsheetml/2006/main">
  <c r="G54" i="49" l="1"/>
  <c r="H54" i="49" s="1"/>
  <c r="E22" i="61" l="1"/>
  <c r="A18" i="61"/>
  <c r="G15" i="61"/>
  <c r="H15" i="61" s="1"/>
  <c r="D18" i="61" l="1"/>
  <c r="E61" i="49"/>
  <c r="A57" i="49"/>
  <c r="G53" i="49"/>
  <c r="H53" i="49" s="1"/>
  <c r="G52" i="49"/>
  <c r="H52" i="49" s="1"/>
  <c r="G51" i="49"/>
  <c r="H51" i="49" s="1"/>
  <c r="G50" i="49"/>
  <c r="H50" i="49" s="1"/>
  <c r="G49" i="49"/>
  <c r="H49" i="49" s="1"/>
  <c r="G48" i="49"/>
  <c r="H48" i="49" s="1"/>
  <c r="G47" i="49"/>
  <c r="H47" i="49" s="1"/>
  <c r="G46" i="49"/>
  <c r="H46" i="49" s="1"/>
  <c r="G45" i="49"/>
  <c r="H45" i="49" s="1"/>
  <c r="G44" i="49"/>
  <c r="H44" i="49" s="1"/>
  <c r="G43" i="49"/>
  <c r="H43" i="49" s="1"/>
  <c r="G42" i="49"/>
  <c r="H42" i="49" s="1"/>
  <c r="G41" i="49"/>
  <c r="H41" i="49" s="1"/>
  <c r="G40" i="49"/>
  <c r="H40" i="49" s="1"/>
  <c r="G39" i="49"/>
  <c r="H39" i="49" s="1"/>
  <c r="G38" i="49"/>
  <c r="H38" i="49" s="1"/>
  <c r="G37" i="49"/>
  <c r="H37" i="49" s="1"/>
  <c r="G36" i="49"/>
  <c r="H36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20" i="49"/>
  <c r="H20" i="49" s="1"/>
  <c r="G19" i="49"/>
  <c r="H19" i="49" s="1"/>
  <c r="G18" i="49"/>
  <c r="H18" i="49" s="1"/>
  <c r="G17" i="49"/>
  <c r="H17" i="49" s="1"/>
  <c r="G16" i="49"/>
  <c r="H16" i="49" s="1"/>
  <c r="G15" i="49"/>
  <c r="H15" i="49" s="1"/>
  <c r="G17" i="37"/>
  <c r="H17" i="37" s="1"/>
  <c r="G18" i="37"/>
  <c r="H18" i="37" s="1"/>
  <c r="G19" i="37"/>
  <c r="H19" i="37" s="1"/>
  <c r="G20" i="37"/>
  <c r="H20" i="37" s="1"/>
  <c r="G21" i="37"/>
  <c r="H21" i="37" s="1"/>
  <c r="G22" i="37"/>
  <c r="H22" i="37" s="1"/>
  <c r="G23" i="37"/>
  <c r="H23" i="37" s="1"/>
  <c r="G24" i="37"/>
  <c r="H24" i="37" s="1"/>
  <c r="G25" i="37"/>
  <c r="H25" i="37" s="1"/>
  <c r="G26" i="37"/>
  <c r="H26" i="37" s="1"/>
  <c r="G27" i="37"/>
  <c r="H27" i="37" s="1"/>
  <c r="G28" i="37"/>
  <c r="H28" i="37" s="1"/>
  <c r="G29" i="37"/>
  <c r="H29" i="37" s="1"/>
  <c r="G30" i="37"/>
  <c r="H30" i="37" s="1"/>
  <c r="G31" i="37"/>
  <c r="H31" i="37" s="1"/>
  <c r="G32" i="37"/>
  <c r="H32" i="37" s="1"/>
  <c r="G33" i="37"/>
  <c r="H33" i="37" s="1"/>
  <c r="G34" i="37"/>
  <c r="H34" i="37" s="1"/>
  <c r="G35" i="37"/>
  <c r="H35" i="37" s="1"/>
  <c r="G36" i="37"/>
  <c r="H36" i="37" s="1"/>
  <c r="G37" i="37"/>
  <c r="H37" i="37" s="1"/>
  <c r="G38" i="37"/>
  <c r="H38" i="37" s="1"/>
  <c r="G39" i="37"/>
  <c r="H39" i="37" s="1"/>
  <c r="G40" i="37"/>
  <c r="H40" i="37" s="1"/>
  <c r="G41" i="37"/>
  <c r="H41" i="37" s="1"/>
  <c r="G42" i="37"/>
  <c r="H42" i="37" s="1"/>
  <c r="G43" i="37"/>
  <c r="H43" i="37" s="1"/>
  <c r="G44" i="37"/>
  <c r="H44" i="37" s="1"/>
  <c r="G16" i="37"/>
  <c r="E20" i="61" l="1"/>
  <c r="E19" i="61"/>
  <c r="D57" i="49"/>
  <c r="E59" i="49" s="1"/>
  <c r="E58" i="49" l="1"/>
  <c r="E53" i="37" l="1"/>
  <c r="A49" i="37"/>
  <c r="H16" i="37"/>
  <c r="G15" i="37"/>
  <c r="H15" i="37" l="1"/>
  <c r="D49" i="37" s="1"/>
  <c r="E51" i="37" l="1"/>
  <c r="E50" i="37"/>
</calcChain>
</file>

<file path=xl/sharedStrings.xml><?xml version="1.0" encoding="utf-8"?>
<sst xmlns="http://schemas.openxmlformats.org/spreadsheetml/2006/main" count="321" uniqueCount="241">
  <si>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</si>
  <si>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</si>
  <si>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</si>
  <si>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</si>
  <si>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</si>
  <si>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</si>
  <si>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</si>
  <si>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</si>
  <si>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</si>
  <si>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</si>
  <si>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</si>
  <si>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</si>
  <si>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</si>
  <si>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</si>
  <si>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</si>
  <si>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</si>
  <si>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</si>
  <si>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</si>
  <si>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</si>
  <si>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</si>
  <si>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</si>
  <si>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</si>
  <si>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</si>
  <si>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</si>
  <si>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</si>
  <si>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Duyên</t>
  </si>
  <si>
    <t>Nguyễn Phương</t>
  </si>
  <si>
    <t>Đức</t>
  </si>
  <si>
    <t>Giang</t>
  </si>
  <si>
    <t>Hải</t>
  </si>
  <si>
    <t>Hiếu</t>
  </si>
  <si>
    <t>Hồng</t>
  </si>
  <si>
    <t>Huy</t>
  </si>
  <si>
    <t>Kiệt</t>
  </si>
  <si>
    <t>Nguyễn Văn</t>
  </si>
  <si>
    <t>Lợi</t>
  </si>
  <si>
    <t>Nguyễn Hữu</t>
  </si>
  <si>
    <t>Như</t>
  </si>
  <si>
    <t>Nguyễn Hoàng</t>
  </si>
  <si>
    <t>Phụng</t>
  </si>
  <si>
    <t>Sang</t>
  </si>
  <si>
    <t>Thạch</t>
  </si>
  <si>
    <t>Thảo</t>
  </si>
  <si>
    <t>Vũ</t>
  </si>
  <si>
    <t>Cường</t>
  </si>
  <si>
    <t>Lê Văn</t>
  </si>
  <si>
    <t>Khánh</t>
  </si>
  <si>
    <t>Khoa</t>
  </si>
  <si>
    <t>Minh</t>
  </si>
  <si>
    <t>Ngân</t>
  </si>
  <si>
    <t>Phượng</t>
  </si>
  <si>
    <t>Thành</t>
  </si>
  <si>
    <t>Thắng</t>
  </si>
  <si>
    <t>Thịnh</t>
  </si>
  <si>
    <t>Nguyễn Thị</t>
  </si>
  <si>
    <t>Thùy</t>
  </si>
  <si>
    <t>Trang</t>
  </si>
  <si>
    <t>Anh</t>
  </si>
  <si>
    <t>Hà</t>
  </si>
  <si>
    <t>Hiền</t>
  </si>
  <si>
    <t>Hưng</t>
  </si>
  <si>
    <t>Phát</t>
  </si>
  <si>
    <t>Phương</t>
  </si>
  <si>
    <t>Thư</t>
  </si>
  <si>
    <t>Tín</t>
  </si>
  <si>
    <t>Trần Thị Thu</t>
  </si>
  <si>
    <t>Phước</t>
  </si>
  <si>
    <t>Nguyễn Duy</t>
  </si>
  <si>
    <t>Nam</t>
  </si>
  <si>
    <t>Quỳnh</t>
  </si>
  <si>
    <t>Nguyễn Quang</t>
  </si>
  <si>
    <t>Thủy</t>
  </si>
  <si>
    <t>Trung</t>
  </si>
  <si>
    <t>Hữu</t>
  </si>
  <si>
    <t>Nguyễn Ngọc</t>
  </si>
  <si>
    <t>Trần Minh</t>
  </si>
  <si>
    <t>Lê Hồng</t>
  </si>
  <si>
    <t>Liên</t>
  </si>
  <si>
    <t>Phú</t>
  </si>
  <si>
    <t>Trần Hoàng</t>
  </si>
  <si>
    <t>Trần Thị Bích</t>
  </si>
  <si>
    <t>Võ Thị Hồng</t>
  </si>
  <si>
    <t>Uyên</t>
  </si>
  <si>
    <t>Hoài</t>
  </si>
  <si>
    <t>KHOA/TRƯỞNG BỘ MÔN</t>
  </si>
  <si>
    <t xml:space="preserve">r </t>
  </si>
  <si>
    <t xml:space="preserve">       NĂM HỌC</t>
  </si>
  <si>
    <t>Tính</t>
  </si>
  <si>
    <t>Ân</t>
  </si>
  <si>
    <t>Nguyễn Tấn</t>
  </si>
  <si>
    <t>Nguyễn Xuân</t>
  </si>
  <si>
    <t>Phạm Thu</t>
  </si>
  <si>
    <t>Lê Thị Quỳnh</t>
  </si>
  <si>
    <t>Nguyễn Tuấn</t>
  </si>
  <si>
    <t>Trịnh Minh</t>
  </si>
  <si>
    <t>Lam</t>
  </si>
  <si>
    <t xml:space="preserve">      NĂM HỌC</t>
  </si>
  <si>
    <t>Phạm Ngọc</t>
  </si>
  <si>
    <t>Hồ Xuân</t>
  </si>
  <si>
    <t>Tây</t>
  </si>
  <si>
    <t>Nguyễn Thị Hoàng</t>
  </si>
  <si>
    <t>Nhật</t>
  </si>
  <si>
    <t>Mai Anh</t>
  </si>
  <si>
    <t>Ánh</t>
  </si>
  <si>
    <t>Vũ Công</t>
  </si>
  <si>
    <t>Phạm Văn</t>
  </si>
  <si>
    <t>Lê Đình</t>
  </si>
  <si>
    <t>Ngô Thị</t>
  </si>
  <si>
    <t>Phạm Thị Thu</t>
  </si>
  <si>
    <t>Lê Thành</t>
  </si>
  <si>
    <t>Phùng</t>
  </si>
  <si>
    <t>05ĐH_KTĐ3</t>
  </si>
  <si>
    <t>0550030110</t>
  </si>
  <si>
    <t>Nguyễn Phan Trường</t>
  </si>
  <si>
    <t>0550030111</t>
  </si>
  <si>
    <t>Võ Phương</t>
  </si>
  <si>
    <t>0550030112</t>
  </si>
  <si>
    <t>Đinh Phú</t>
  </si>
  <si>
    <t>Đồng</t>
  </si>
  <si>
    <t>0550030113</t>
  </si>
  <si>
    <t>0550030114</t>
  </si>
  <si>
    <t>0550030115</t>
  </si>
  <si>
    <t>Đỗ Thảo</t>
  </si>
  <si>
    <t>0550030116</t>
  </si>
  <si>
    <t>Đỗ Ngọc Nhất</t>
  </si>
  <si>
    <t>0550030117</t>
  </si>
  <si>
    <t>0550030118</t>
  </si>
  <si>
    <t>0550030119</t>
  </si>
  <si>
    <t>0550030120</t>
  </si>
  <si>
    <t>Nguyễn Trường Anh</t>
  </si>
  <si>
    <t>0550030121</t>
  </si>
  <si>
    <t>0550030122</t>
  </si>
  <si>
    <t>Nguyễn Tăng</t>
  </si>
  <si>
    <t>0550030123</t>
  </si>
  <si>
    <t>Trương Thị Hồng</t>
  </si>
  <si>
    <t>Lụa</t>
  </si>
  <si>
    <t>0550030124</t>
  </si>
  <si>
    <t>0550030125</t>
  </si>
  <si>
    <t>0550030126</t>
  </si>
  <si>
    <t>Hồ Ngọc Kim</t>
  </si>
  <si>
    <t>0550030127</t>
  </si>
  <si>
    <t>0550030128</t>
  </si>
  <si>
    <t>0550030129</t>
  </si>
  <si>
    <t>0550030130</t>
  </si>
  <si>
    <t>Đặng Xuân</t>
  </si>
  <si>
    <t>0550030131</t>
  </si>
  <si>
    <t>Đoàn Nguyễn Phúc</t>
  </si>
  <si>
    <t>0550030132</t>
  </si>
  <si>
    <t>Đỗ Hoàng</t>
  </si>
  <si>
    <t>0550030133</t>
  </si>
  <si>
    <t>Thời</t>
  </si>
  <si>
    <t>0550030134</t>
  </si>
  <si>
    <t>0550030135</t>
  </si>
  <si>
    <t>0550030136</t>
  </si>
  <si>
    <t>0550030137</t>
  </si>
  <si>
    <t>0550030138</t>
  </si>
  <si>
    <t>0550030139</t>
  </si>
  <si>
    <t>Bùi Thị Thúy</t>
  </si>
  <si>
    <t xml:space="preserve">Nguyễn Văn </t>
  </si>
  <si>
    <t>0550040145</t>
  </si>
  <si>
    <t>0550040146</t>
  </si>
  <si>
    <t>0550040147</t>
  </si>
  <si>
    <t>Bỉ</t>
  </si>
  <si>
    <t>0550040149</t>
  </si>
  <si>
    <t>Phan Lê Trung</t>
  </si>
  <si>
    <t>Chính</t>
  </si>
  <si>
    <t>0550040150</t>
  </si>
  <si>
    <t>Hồ Viết</t>
  </si>
  <si>
    <t>0550040151</t>
  </si>
  <si>
    <t>0550040152</t>
  </si>
  <si>
    <t>Trần Mai Thu</t>
  </si>
  <si>
    <t>0550040153</t>
  </si>
  <si>
    <t>Dương Thị Hồng</t>
  </si>
  <si>
    <t>0550040154</t>
  </si>
  <si>
    <t>0550040155</t>
  </si>
  <si>
    <t>Bùi Lê Thu</t>
  </si>
  <si>
    <t>0550040156</t>
  </si>
  <si>
    <t>Hồ Hồng</t>
  </si>
  <si>
    <t>0550040157</t>
  </si>
  <si>
    <t>0550040158</t>
  </si>
  <si>
    <t>0550040159</t>
  </si>
  <si>
    <t>Ngô Ngọc</t>
  </si>
  <si>
    <t>0550040160</t>
  </si>
  <si>
    <t>0550040161</t>
  </si>
  <si>
    <t>Dương Đăng</t>
  </si>
  <si>
    <t>0550040162</t>
  </si>
  <si>
    <t>Vũ Ngọc</t>
  </si>
  <si>
    <t>0550040163</t>
  </si>
  <si>
    <t>0550040164</t>
  </si>
  <si>
    <t xml:space="preserve">Trần Thị Thanh </t>
  </si>
  <si>
    <t>0550040166</t>
  </si>
  <si>
    <t>0550040167</t>
  </si>
  <si>
    <t>0550040168</t>
  </si>
  <si>
    <t>Vòong Xỉu</t>
  </si>
  <si>
    <t>0550040169</t>
  </si>
  <si>
    <t>0550040170</t>
  </si>
  <si>
    <t>Nguyễn Hoàng Mỹ</t>
  </si>
  <si>
    <t>0550040171</t>
  </si>
  <si>
    <t>Hồ Thị Hoài</t>
  </si>
  <si>
    <t>0550040172</t>
  </si>
  <si>
    <t>Huỳnh Lê Mai</t>
  </si>
  <si>
    <t>0550040173</t>
  </si>
  <si>
    <t>0550040174</t>
  </si>
  <si>
    <t>Phạm Mi</t>
  </si>
  <si>
    <t>0550040175</t>
  </si>
  <si>
    <t>Trương Quang</t>
  </si>
  <si>
    <t>0550040176</t>
  </si>
  <si>
    <t>0550040177</t>
  </si>
  <si>
    <t xml:space="preserve">Phạm Ngọc Minh </t>
  </si>
  <si>
    <t>0550040178</t>
  </si>
  <si>
    <t>Đàm Thị</t>
  </si>
  <si>
    <t>Thao</t>
  </si>
  <si>
    <t>0550040179</t>
  </si>
  <si>
    <t>0550040180</t>
  </si>
  <si>
    <t>Phùng Văn</t>
  </si>
  <si>
    <t>0550040181</t>
  </si>
  <si>
    <t>0550040182</t>
  </si>
  <si>
    <t>0550040183</t>
  </si>
  <si>
    <t>0550040184</t>
  </si>
  <si>
    <t xml:space="preserve">Trần Minh </t>
  </si>
  <si>
    <t>0550040185</t>
  </si>
  <si>
    <t>Viễn</t>
  </si>
  <si>
    <t>Lê Thị Thanh Thúy</t>
  </si>
  <si>
    <t>LÊ THỊ THANH THÚY</t>
  </si>
  <si>
    <t>2016-2017</t>
  </si>
  <si>
    <t>05ĐH_QLĐĐ4</t>
  </si>
  <si>
    <t>Vũ Thị Hạnh Thu</t>
  </si>
  <si>
    <t>BẢNG ĐIỂM HỌC PHẦN (HỌC GHÉP)</t>
  </si>
  <si>
    <t xml:space="preserve">               Vũ Thị Hạnh Thu</t>
  </si>
  <si>
    <t>NGUYÊN LÝ MÁC - LÊNIN(HP2)</t>
  </si>
  <si>
    <t>II</t>
  </si>
  <si>
    <t xml:space="preserve">                                                                                                             </t>
  </si>
  <si>
    <t>NGUYÊN LÝ MÁC - LÊNIN (HP2)</t>
  </si>
  <si>
    <t xml:space="preserve">Trần Thị </t>
  </si>
  <si>
    <t>Nhài</t>
  </si>
  <si>
    <t>Đào Vũ Thùy</t>
  </si>
  <si>
    <t xml:space="preserve">04ĐH_QLĐĐ7 </t>
  </si>
  <si>
    <t>Nghỉ học</t>
  </si>
  <si>
    <t>Bảo lưu</t>
  </si>
  <si>
    <t>Học lại</t>
  </si>
  <si>
    <t>nhầm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</si>
</sst>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9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1" fillId="0" borderId="9" xfId="0" applyFont="1" applyBorder="1" applyAlignment="1">
      <alignment horizontal="center" vertical="center"/>
    </xf>
    <xf numFmtId="0" fontId="9" fillId="0" borderId="22" xfId="0" applyNumberFormat="1" applyFont="1" applyFill="1" applyBorder="1" applyAlignment="1" applyProtection="1"/>
    <xf numFmtId="0" fontId="9" fillId="0" borderId="2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9" fillId="0" borderId="23" xfId="0" applyNumberFormat="1" applyFont="1" applyFill="1" applyBorder="1" applyAlignment="1" applyProtection="1">
      <alignment horizontal="center"/>
    </xf>
    <xf numFmtId="0" fontId="9" fillId="0" borderId="24" xfId="0" applyNumberFormat="1" applyFont="1" applyFill="1" applyBorder="1" applyAlignment="1" applyProtection="1"/>
    <xf numFmtId="0" fontId="9" fillId="0" borderId="32" xfId="0" applyNumberFormat="1" applyFont="1" applyFill="1" applyBorder="1" applyAlignment="1" applyProtection="1"/>
    <xf numFmtId="0" fontId="6" fillId="0" borderId="26" xfId="0" quotePrefix="1" applyFont="1" applyBorder="1" applyAlignment="1">
      <alignment horizontal="center" vertical="center"/>
    </xf>
    <xf numFmtId="0" fontId="6" fillId="0" borderId="29" xfId="0" applyFont="1" applyBorder="1"/>
    <xf numFmtId="0" fontId="6" fillId="0" borderId="28" xfId="0" applyFont="1" applyBorder="1"/>
    <xf numFmtId="0" fontId="9" fillId="0" borderId="27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1" xfId="0" applyNumberFormat="1" applyFont="1" applyFill="1" applyBorder="1" applyAlignment="1" applyProtection="1"/>
    <xf numFmtId="0" fontId="6" fillId="0" borderId="18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3" xfId="0" applyNumberFormat="1" applyFont="1" applyFill="1" applyBorder="1" applyAlignment="1" applyProtection="1">
      <alignment horizontal="center"/>
    </xf>
    <xf numFmtId="0" fontId="9" fillId="0" borderId="33" xfId="0" applyNumberFormat="1" applyFont="1" applyFill="1" applyBorder="1" applyAlignment="1" applyProtection="1"/>
    <xf numFmtId="0" fontId="9" fillId="0" borderId="34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3" fillId="0" borderId="22" xfId="0" applyNumberFormat="1" applyFont="1" applyFill="1" applyBorder="1" applyAlignment="1" applyProtection="1"/>
    <xf numFmtId="0" fontId="13" fillId="0" borderId="30" xfId="0" applyNumberFormat="1" applyFont="1" applyFill="1" applyBorder="1" applyAlignment="1" applyProtection="1"/>
    <xf numFmtId="165" fontId="13" fillId="0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0"/>
  <sheetViews>
    <sheetView showWhiteSpace="0" view="pageLayout" topLeftCell="A22" zoomScaleNormal="100" workbookViewId="0">
      <selection activeCell="J30" sqref="J30"/>
    </sheetView>
  </sheetViews>
  <sheetFormatPr defaultRowHeight="15.75" x14ac:dyDescent="0.25"/>
  <cols>
    <col min="1" max="1" width="5.7109375" customWidth="1"/>
    <col min="2" max="2" width="13.28515625" customWidth="1"/>
    <col min="3" max="3" width="25.28515625" customWidth="1"/>
    <col min="4" max="4" width="8.7109375" customWidth="1"/>
    <col min="10" max="12" width="9.140625" style="63"/>
  </cols>
  <sheetData>
    <row r="1" spans="1:12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  <c r="J1" s="63" t="s">
        <v>231</v>
      </c>
    </row>
    <row r="2" spans="1:12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12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12" x14ac:dyDescent="0.25">
      <c r="A4" s="68" t="s">
        <v>23</v>
      </c>
      <c r="B4" s="68"/>
      <c r="C4" s="68"/>
      <c r="D4" s="68"/>
      <c r="E4" s="1"/>
      <c r="F4" s="1"/>
      <c r="G4" s="1"/>
      <c r="H4" s="1"/>
      <c r="I4" s="1"/>
    </row>
    <row r="5" spans="1:12" x14ac:dyDescent="0.25">
      <c r="A5" s="2"/>
      <c r="B5" s="2"/>
      <c r="C5" s="2"/>
      <c r="D5" s="2"/>
      <c r="E5" s="1"/>
      <c r="F5" s="1"/>
      <c r="G5" s="1"/>
      <c r="H5" s="1"/>
      <c r="I5" s="1"/>
    </row>
    <row r="6" spans="1:12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</row>
    <row r="8" spans="1:12" x14ac:dyDescent="0.25">
      <c r="A8" s="71" t="s">
        <v>6</v>
      </c>
      <c r="B8" s="71"/>
      <c r="C8" s="71" t="s">
        <v>229</v>
      </c>
      <c r="D8" s="71"/>
      <c r="E8" s="71" t="s">
        <v>7</v>
      </c>
      <c r="F8" s="71"/>
      <c r="G8" s="60">
        <v>3</v>
      </c>
      <c r="H8" s="3"/>
      <c r="I8" s="3"/>
    </row>
    <row r="9" spans="1:12" x14ac:dyDescent="0.25">
      <c r="A9" s="71" t="s">
        <v>8</v>
      </c>
      <c r="B9" s="71"/>
      <c r="C9" s="71" t="s">
        <v>111</v>
      </c>
      <c r="D9" s="71"/>
      <c r="E9" s="71" t="s">
        <v>9</v>
      </c>
      <c r="F9" s="71"/>
      <c r="G9" s="60" t="s">
        <v>230</v>
      </c>
      <c r="H9" s="3"/>
      <c r="I9" s="3"/>
    </row>
    <row r="10" spans="1:12" x14ac:dyDescent="0.25">
      <c r="A10" s="71" t="s">
        <v>10</v>
      </c>
      <c r="B10" s="71"/>
      <c r="C10" s="71" t="s">
        <v>223</v>
      </c>
      <c r="D10" s="71"/>
      <c r="E10" s="19" t="s">
        <v>86</v>
      </c>
      <c r="F10" s="4"/>
      <c r="G10" s="55" t="s">
        <v>224</v>
      </c>
      <c r="H10" s="1"/>
      <c r="I10" s="1"/>
    </row>
    <row r="11" spans="1:12" x14ac:dyDescent="0.25">
      <c r="A11" s="1"/>
      <c r="B11" s="1"/>
      <c r="C11" s="1"/>
      <c r="D11" s="1"/>
      <c r="E11" s="1"/>
      <c r="F11" s="1"/>
      <c r="G11" s="54"/>
      <c r="H11" s="1"/>
      <c r="I11" s="1"/>
    </row>
    <row r="12" spans="1:12" ht="47.25" x14ac:dyDescent="0.25">
      <c r="A12" s="73" t="s">
        <v>11</v>
      </c>
      <c r="B12" s="75" t="s">
        <v>12</v>
      </c>
      <c r="C12" s="77" t="s">
        <v>13</v>
      </c>
      <c r="D12" s="78"/>
      <c r="E12" s="5" t="s">
        <v>14</v>
      </c>
      <c r="F12" s="5" t="s">
        <v>15</v>
      </c>
      <c r="G12" s="81" t="s">
        <v>16</v>
      </c>
      <c r="H12" s="82"/>
      <c r="I12" s="83" t="s">
        <v>17</v>
      </c>
    </row>
    <row r="13" spans="1:12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12" x14ac:dyDescent="0.25">
      <c r="A14" s="8">
        <v>1</v>
      </c>
      <c r="B14" s="40">
        <v>2</v>
      </c>
      <c r="C14" s="85">
        <v>3</v>
      </c>
      <c r="D14" s="85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12" x14ac:dyDescent="0.25">
      <c r="A15" s="24">
        <v>1</v>
      </c>
      <c r="B15" s="44" t="s">
        <v>112</v>
      </c>
      <c r="C15" s="45" t="s">
        <v>113</v>
      </c>
      <c r="D15" s="46" t="s">
        <v>24</v>
      </c>
      <c r="E15" s="26">
        <v>8</v>
      </c>
      <c r="F15" s="9">
        <v>6.5</v>
      </c>
      <c r="G15" s="28">
        <f>E15*$E$13+F15*$F$13</f>
        <v>6.9499999999999993</v>
      </c>
      <c r="H15" s="10" t="str">
        <f>IF(G15&lt;4,"F",IF(G15&lt;=4.9,"D",IF(G15&lt;=5.4,"D+",IF(G15&lt;=5.9,"C",IF(G15&lt;=6.9,"C+",IF(G15&lt;=7.9,"B",IF(G15&lt;=8.4,"B+","A")))))))</f>
        <v>B</v>
      </c>
      <c r="I15" s="30"/>
      <c r="L15" s="64"/>
    </row>
    <row r="16" spans="1:12" x14ac:dyDescent="0.25">
      <c r="A16" s="25">
        <v>2</v>
      </c>
      <c r="B16" s="42" t="s">
        <v>114</v>
      </c>
      <c r="C16" s="41" t="s">
        <v>115</v>
      </c>
      <c r="D16" s="43" t="s">
        <v>57</v>
      </c>
      <c r="E16" s="27">
        <v>7.666666666666667</v>
      </c>
      <c r="F16" s="11">
        <v>5.5</v>
      </c>
      <c r="G16" s="29">
        <f t="shared" ref="G16:G44" si="0">E16*$E$13+F16*$F$13</f>
        <v>6.1499999999999995</v>
      </c>
      <c r="H16" s="36" t="str">
        <f t="shared" ref="H16:H44" si="1">IF(G16&lt;4,"F",IF(G16&lt;=4.9,"D",IF(G16&lt;=5.4,"D+",IF(G16&lt;=5.9,"C",IF(G16&lt;=6.9,"C+",IF(G16&lt;=7.9,"B",IF(G16&lt;=8.4,"B+","A")))))))</f>
        <v>C+</v>
      </c>
      <c r="I16" s="31"/>
      <c r="L16" s="64"/>
    </row>
    <row r="17" spans="1:12" x14ac:dyDescent="0.25">
      <c r="A17" s="25">
        <v>3</v>
      </c>
      <c r="B17" s="42" t="s">
        <v>116</v>
      </c>
      <c r="C17" s="41" t="s">
        <v>117</v>
      </c>
      <c r="D17" s="43" t="s">
        <v>118</v>
      </c>
      <c r="E17" s="27">
        <v>6.333333333333333</v>
      </c>
      <c r="F17" s="11">
        <v>6.5</v>
      </c>
      <c r="G17" s="29">
        <f t="shared" si="0"/>
        <v>6.4499999999999993</v>
      </c>
      <c r="H17" s="36" t="str">
        <f t="shared" si="1"/>
        <v>C+</v>
      </c>
      <c r="I17" s="31"/>
      <c r="L17" s="64"/>
    </row>
    <row r="18" spans="1:12" x14ac:dyDescent="0.25">
      <c r="A18" s="25">
        <v>4</v>
      </c>
      <c r="B18" s="42" t="s">
        <v>119</v>
      </c>
      <c r="C18" s="41" t="s">
        <v>105</v>
      </c>
      <c r="D18" s="43" t="s">
        <v>27</v>
      </c>
      <c r="E18" s="27">
        <v>0</v>
      </c>
      <c r="F18" s="11">
        <v>0</v>
      </c>
      <c r="G18" s="29">
        <f t="shared" si="0"/>
        <v>0</v>
      </c>
      <c r="H18" s="36" t="str">
        <f t="shared" si="1"/>
        <v>F</v>
      </c>
      <c r="I18" s="31" t="s">
        <v>237</v>
      </c>
      <c r="L18" s="64"/>
    </row>
    <row r="19" spans="1:12" x14ac:dyDescent="0.25">
      <c r="A19" s="25">
        <v>5</v>
      </c>
      <c r="B19" s="42" t="s">
        <v>120</v>
      </c>
      <c r="C19" s="41" t="s">
        <v>75</v>
      </c>
      <c r="D19" s="43" t="s">
        <v>27</v>
      </c>
      <c r="E19" s="27">
        <v>7</v>
      </c>
      <c r="F19" s="11">
        <v>6.5</v>
      </c>
      <c r="G19" s="29">
        <f t="shared" si="0"/>
        <v>6.65</v>
      </c>
      <c r="H19" s="36" t="str">
        <f t="shared" si="1"/>
        <v>C+</v>
      </c>
      <c r="I19" s="31"/>
      <c r="L19" s="64"/>
    </row>
    <row r="20" spans="1:12" x14ac:dyDescent="0.25">
      <c r="A20" s="25">
        <v>6</v>
      </c>
      <c r="B20" s="42" t="s">
        <v>121</v>
      </c>
      <c r="C20" s="41" t="s">
        <v>122</v>
      </c>
      <c r="D20" s="43" t="s">
        <v>30</v>
      </c>
      <c r="E20" s="27">
        <v>0</v>
      </c>
      <c r="F20" s="11">
        <v>0</v>
      </c>
      <c r="G20" s="29">
        <f t="shared" si="0"/>
        <v>0</v>
      </c>
      <c r="H20" s="36" t="str">
        <f t="shared" si="1"/>
        <v>F</v>
      </c>
      <c r="I20" s="31" t="s">
        <v>237</v>
      </c>
      <c r="L20" s="64"/>
    </row>
    <row r="21" spans="1:12" x14ac:dyDescent="0.25">
      <c r="A21" s="25">
        <v>7</v>
      </c>
      <c r="B21" s="42" t="s">
        <v>123</v>
      </c>
      <c r="C21" s="41" t="s">
        <v>124</v>
      </c>
      <c r="D21" s="43" t="s">
        <v>32</v>
      </c>
      <c r="E21" s="27">
        <v>0</v>
      </c>
      <c r="F21" s="11">
        <v>0</v>
      </c>
      <c r="G21" s="29">
        <f t="shared" si="0"/>
        <v>0</v>
      </c>
      <c r="H21" s="36" t="str">
        <f t="shared" si="1"/>
        <v>F</v>
      </c>
      <c r="I21" s="31" t="s">
        <v>237</v>
      </c>
      <c r="L21" s="64"/>
    </row>
    <row r="22" spans="1:12" x14ac:dyDescent="0.25">
      <c r="A22" s="25">
        <v>8</v>
      </c>
      <c r="B22" s="42" t="s">
        <v>125</v>
      </c>
      <c r="C22" s="41" t="s">
        <v>36</v>
      </c>
      <c r="D22" s="43" t="s">
        <v>73</v>
      </c>
      <c r="E22" s="27">
        <v>7</v>
      </c>
      <c r="F22" s="11">
        <v>5</v>
      </c>
      <c r="G22" s="29">
        <f t="shared" si="0"/>
        <v>5.6</v>
      </c>
      <c r="H22" s="36" t="str">
        <f t="shared" si="1"/>
        <v>C</v>
      </c>
      <c r="I22" s="31"/>
      <c r="L22" s="64"/>
    </row>
    <row r="23" spans="1:12" x14ac:dyDescent="0.25">
      <c r="A23" s="25">
        <v>9</v>
      </c>
      <c r="B23" s="42" t="s">
        <v>126</v>
      </c>
      <c r="C23" s="41" t="s">
        <v>67</v>
      </c>
      <c r="D23" s="43" t="s">
        <v>46</v>
      </c>
      <c r="E23" s="27">
        <v>7.333333333333333</v>
      </c>
      <c r="F23" s="11">
        <v>6.5</v>
      </c>
      <c r="G23" s="29">
        <f t="shared" si="0"/>
        <v>6.75</v>
      </c>
      <c r="H23" s="36" t="str">
        <f t="shared" si="1"/>
        <v>C+</v>
      </c>
      <c r="I23" s="31"/>
      <c r="L23" s="64"/>
    </row>
    <row r="24" spans="1:12" x14ac:dyDescent="0.25">
      <c r="A24" s="25">
        <v>10</v>
      </c>
      <c r="B24" s="42" t="s">
        <v>127</v>
      </c>
      <c r="C24" s="41" t="s">
        <v>102</v>
      </c>
      <c r="D24" s="43" t="s">
        <v>47</v>
      </c>
      <c r="E24" s="27">
        <v>4.666666666666667</v>
      </c>
      <c r="F24" s="11">
        <v>5</v>
      </c>
      <c r="G24" s="29">
        <f t="shared" si="0"/>
        <v>4.9000000000000004</v>
      </c>
      <c r="H24" s="36" t="str">
        <f t="shared" si="1"/>
        <v>D</v>
      </c>
      <c r="I24" s="31"/>
      <c r="L24" s="64"/>
    </row>
    <row r="25" spans="1:12" x14ac:dyDescent="0.25">
      <c r="A25" s="25">
        <v>11</v>
      </c>
      <c r="B25" s="42" t="s">
        <v>128</v>
      </c>
      <c r="C25" s="41" t="s">
        <v>129</v>
      </c>
      <c r="D25" s="43" t="s">
        <v>47</v>
      </c>
      <c r="E25" s="27">
        <v>6</v>
      </c>
      <c r="F25" s="11">
        <v>6.3</v>
      </c>
      <c r="G25" s="29">
        <f t="shared" si="0"/>
        <v>6.2099999999999991</v>
      </c>
      <c r="H25" s="36" t="str">
        <f t="shared" si="1"/>
        <v>C+</v>
      </c>
      <c r="I25" s="31"/>
      <c r="L25" s="64"/>
    </row>
    <row r="26" spans="1:12" x14ac:dyDescent="0.25">
      <c r="A26" s="25">
        <v>12</v>
      </c>
      <c r="B26" s="42" t="s">
        <v>130</v>
      </c>
      <c r="C26" s="41" t="s">
        <v>81</v>
      </c>
      <c r="D26" s="43" t="s">
        <v>77</v>
      </c>
      <c r="E26" s="27">
        <v>7.3</v>
      </c>
      <c r="F26" s="11">
        <v>7</v>
      </c>
      <c r="G26" s="29">
        <f t="shared" si="0"/>
        <v>7.09</v>
      </c>
      <c r="H26" s="36" t="str">
        <f t="shared" si="1"/>
        <v>B</v>
      </c>
      <c r="I26" s="31" t="s">
        <v>240</v>
      </c>
      <c r="L26" s="64"/>
    </row>
    <row r="27" spans="1:12" x14ac:dyDescent="0.25">
      <c r="A27" s="25">
        <v>13</v>
      </c>
      <c r="B27" s="42" t="s">
        <v>131</v>
      </c>
      <c r="C27" s="41" t="s">
        <v>132</v>
      </c>
      <c r="D27" s="43" t="s">
        <v>35</v>
      </c>
      <c r="E27" s="27">
        <v>7.333333333333333</v>
      </c>
      <c r="F27" s="11">
        <v>7</v>
      </c>
      <c r="G27" s="29">
        <f t="shared" si="0"/>
        <v>7.1</v>
      </c>
      <c r="H27" s="36" t="str">
        <f t="shared" si="1"/>
        <v>B</v>
      </c>
      <c r="I27" s="31"/>
      <c r="L27" s="64"/>
    </row>
    <row r="28" spans="1:12" x14ac:dyDescent="0.25">
      <c r="A28" s="25">
        <v>14</v>
      </c>
      <c r="B28" s="42" t="s">
        <v>133</v>
      </c>
      <c r="C28" s="41" t="s">
        <v>134</v>
      </c>
      <c r="D28" s="43" t="s">
        <v>135</v>
      </c>
      <c r="E28" s="27">
        <v>9</v>
      </c>
      <c r="F28" s="11">
        <v>7</v>
      </c>
      <c r="G28" s="29">
        <f t="shared" si="0"/>
        <v>7.6</v>
      </c>
      <c r="H28" s="36" t="str">
        <f t="shared" si="1"/>
        <v>B</v>
      </c>
      <c r="I28" s="31"/>
      <c r="L28" s="64"/>
    </row>
    <row r="29" spans="1:12" x14ac:dyDescent="0.25">
      <c r="A29" s="25">
        <v>15</v>
      </c>
      <c r="B29" s="42" t="s">
        <v>136</v>
      </c>
      <c r="C29" s="41" t="s">
        <v>104</v>
      </c>
      <c r="D29" s="43" t="s">
        <v>48</v>
      </c>
      <c r="E29" s="27">
        <v>8.3333333333333339</v>
      </c>
      <c r="F29" s="11">
        <v>7.5</v>
      </c>
      <c r="G29" s="29">
        <f t="shared" si="0"/>
        <v>7.75</v>
      </c>
      <c r="H29" s="36" t="str">
        <f t="shared" si="1"/>
        <v>B</v>
      </c>
      <c r="I29" s="31"/>
      <c r="L29" s="64"/>
    </row>
    <row r="30" spans="1:12" x14ac:dyDescent="0.25">
      <c r="A30" s="25">
        <v>16</v>
      </c>
      <c r="B30" s="42" t="s">
        <v>137</v>
      </c>
      <c r="C30" s="41" t="s">
        <v>70</v>
      </c>
      <c r="D30" s="43" t="s">
        <v>101</v>
      </c>
      <c r="E30" s="27">
        <v>5.333333333333333</v>
      </c>
      <c r="F30" s="11">
        <v>7.3</v>
      </c>
      <c r="G30" s="29">
        <f t="shared" si="0"/>
        <v>6.7099999999999991</v>
      </c>
      <c r="H30" s="36" t="str">
        <f t="shared" si="1"/>
        <v>C+</v>
      </c>
      <c r="I30" s="31"/>
      <c r="L30" s="64"/>
    </row>
    <row r="31" spans="1:12" x14ac:dyDescent="0.25">
      <c r="A31" s="25">
        <v>17</v>
      </c>
      <c r="B31" s="42" t="s">
        <v>138</v>
      </c>
      <c r="C31" s="41" t="s">
        <v>139</v>
      </c>
      <c r="D31" s="43" t="s">
        <v>37</v>
      </c>
      <c r="E31" s="27">
        <v>6.666666666666667</v>
      </c>
      <c r="F31" s="11">
        <v>6.5</v>
      </c>
      <c r="G31" s="29">
        <f t="shared" si="0"/>
        <v>6.55</v>
      </c>
      <c r="H31" s="36" t="str">
        <f t="shared" si="1"/>
        <v>C+</v>
      </c>
      <c r="I31" s="31"/>
      <c r="L31" s="64"/>
    </row>
    <row r="32" spans="1:12" x14ac:dyDescent="0.25">
      <c r="A32" s="25">
        <v>18</v>
      </c>
      <c r="B32" s="42" t="s">
        <v>140</v>
      </c>
      <c r="C32" s="41" t="s">
        <v>89</v>
      </c>
      <c r="D32" s="43" t="s">
        <v>61</v>
      </c>
      <c r="E32" s="27">
        <v>6.333333333333333</v>
      </c>
      <c r="F32" s="11">
        <v>6</v>
      </c>
      <c r="G32" s="29">
        <f t="shared" si="0"/>
        <v>6.1</v>
      </c>
      <c r="H32" s="36" t="str">
        <f t="shared" si="1"/>
        <v>C+</v>
      </c>
      <c r="I32" s="31"/>
      <c r="L32" s="64"/>
    </row>
    <row r="33" spans="1:16" x14ac:dyDescent="0.25">
      <c r="A33" s="25">
        <v>19</v>
      </c>
      <c r="B33" s="42" t="s">
        <v>141</v>
      </c>
      <c r="C33" s="41" t="s">
        <v>98</v>
      </c>
      <c r="D33" s="43" t="s">
        <v>78</v>
      </c>
      <c r="E33" s="27">
        <v>6.666666666666667</v>
      </c>
      <c r="F33" s="11">
        <v>6</v>
      </c>
      <c r="G33" s="29">
        <f t="shared" si="0"/>
        <v>6.1999999999999993</v>
      </c>
      <c r="H33" s="36" t="str">
        <f t="shared" si="1"/>
        <v>C+</v>
      </c>
      <c r="I33" s="31"/>
      <c r="L33" s="64"/>
    </row>
    <row r="34" spans="1:16" x14ac:dyDescent="0.25">
      <c r="A34" s="25">
        <v>20</v>
      </c>
      <c r="B34" s="42" t="s">
        <v>142</v>
      </c>
      <c r="C34" s="41" t="s">
        <v>54</v>
      </c>
      <c r="D34" s="43" t="s">
        <v>69</v>
      </c>
      <c r="E34" s="27">
        <v>7.333333333333333</v>
      </c>
      <c r="F34" s="11">
        <v>7.5</v>
      </c>
      <c r="G34" s="29">
        <f t="shared" si="0"/>
        <v>7.4499999999999993</v>
      </c>
      <c r="H34" s="36" t="str">
        <f t="shared" si="1"/>
        <v>B</v>
      </c>
      <c r="I34" s="31"/>
      <c r="L34" s="64"/>
    </row>
    <row r="35" spans="1:16" x14ac:dyDescent="0.25">
      <c r="A35" s="25">
        <v>21</v>
      </c>
      <c r="B35" s="42" t="s">
        <v>143</v>
      </c>
      <c r="C35" s="41" t="s">
        <v>144</v>
      </c>
      <c r="D35" s="43" t="s">
        <v>41</v>
      </c>
      <c r="E35" s="27">
        <v>7.333333333333333</v>
      </c>
      <c r="F35" s="11">
        <v>6</v>
      </c>
      <c r="G35" s="29">
        <f t="shared" si="0"/>
        <v>6.3999999999999986</v>
      </c>
      <c r="H35" s="36" t="str">
        <f t="shared" si="1"/>
        <v>C+</v>
      </c>
      <c r="I35" s="31"/>
      <c r="L35" s="64"/>
    </row>
    <row r="36" spans="1:16" x14ac:dyDescent="0.25">
      <c r="A36" s="25">
        <v>22</v>
      </c>
      <c r="B36" s="42" t="s">
        <v>145</v>
      </c>
      <c r="C36" s="41" t="s">
        <v>146</v>
      </c>
      <c r="D36" s="43" t="s">
        <v>51</v>
      </c>
      <c r="E36" s="27">
        <v>6</v>
      </c>
      <c r="F36" s="11">
        <v>6.5</v>
      </c>
      <c r="G36" s="29">
        <f t="shared" si="0"/>
        <v>6.35</v>
      </c>
      <c r="H36" s="36" t="str">
        <f t="shared" si="1"/>
        <v>C+</v>
      </c>
      <c r="I36" s="31"/>
      <c r="L36" s="64"/>
    </row>
    <row r="37" spans="1:16" x14ac:dyDescent="0.25">
      <c r="A37" s="25">
        <v>23</v>
      </c>
      <c r="B37" s="42" t="s">
        <v>147</v>
      </c>
      <c r="C37" s="41" t="s">
        <v>148</v>
      </c>
      <c r="D37" s="43" t="s">
        <v>52</v>
      </c>
      <c r="E37" s="27">
        <v>6.666666666666667</v>
      </c>
      <c r="F37" s="11">
        <v>4</v>
      </c>
      <c r="G37" s="29">
        <f t="shared" si="0"/>
        <v>4.8</v>
      </c>
      <c r="H37" s="36" t="str">
        <f t="shared" si="1"/>
        <v>D</v>
      </c>
      <c r="I37" s="31"/>
      <c r="L37" s="64"/>
    </row>
    <row r="38" spans="1:16" x14ac:dyDescent="0.25">
      <c r="A38" s="25">
        <v>24</v>
      </c>
      <c r="B38" s="42" t="s">
        <v>149</v>
      </c>
      <c r="C38" s="41" t="s">
        <v>38</v>
      </c>
      <c r="D38" s="43" t="s">
        <v>150</v>
      </c>
      <c r="E38" s="27">
        <v>6.333333333333333</v>
      </c>
      <c r="F38" s="11">
        <v>5.5</v>
      </c>
      <c r="G38" s="29">
        <f t="shared" si="0"/>
        <v>5.75</v>
      </c>
      <c r="H38" s="36" t="str">
        <f t="shared" si="1"/>
        <v>C</v>
      </c>
      <c r="I38" s="31"/>
      <c r="L38" s="64"/>
      <c r="P38" t="s">
        <v>85</v>
      </c>
    </row>
    <row r="39" spans="1:16" x14ac:dyDescent="0.25">
      <c r="A39" s="25">
        <v>25</v>
      </c>
      <c r="B39" s="42" t="s">
        <v>151</v>
      </c>
      <c r="C39" s="41" t="s">
        <v>90</v>
      </c>
      <c r="D39" s="43" t="s">
        <v>71</v>
      </c>
      <c r="E39" s="27">
        <v>6.666666666666667</v>
      </c>
      <c r="F39" s="11">
        <v>5.5</v>
      </c>
      <c r="G39" s="29">
        <f t="shared" si="0"/>
        <v>5.85</v>
      </c>
      <c r="H39" s="36" t="str">
        <f t="shared" si="1"/>
        <v>C</v>
      </c>
      <c r="I39" s="31"/>
      <c r="L39" s="64"/>
    </row>
    <row r="40" spans="1:16" x14ac:dyDescent="0.25">
      <c r="A40" s="25">
        <v>26</v>
      </c>
      <c r="B40" s="42" t="s">
        <v>152</v>
      </c>
      <c r="C40" s="41" t="s">
        <v>92</v>
      </c>
      <c r="D40" s="43" t="s">
        <v>63</v>
      </c>
      <c r="E40" s="27">
        <v>6.333333333333333</v>
      </c>
      <c r="F40" s="11">
        <v>6.5</v>
      </c>
      <c r="G40" s="29">
        <f t="shared" si="0"/>
        <v>6.4499999999999993</v>
      </c>
      <c r="H40" s="36" t="str">
        <f t="shared" si="1"/>
        <v>C+</v>
      </c>
      <c r="I40" s="31"/>
      <c r="L40" s="64"/>
    </row>
    <row r="41" spans="1:16" x14ac:dyDescent="0.25">
      <c r="A41" s="25">
        <v>27</v>
      </c>
      <c r="B41" s="42" t="s">
        <v>153</v>
      </c>
      <c r="C41" s="41" t="s">
        <v>109</v>
      </c>
      <c r="D41" s="43" t="s">
        <v>64</v>
      </c>
      <c r="E41" s="27">
        <v>7</v>
      </c>
      <c r="F41" s="11">
        <v>5.8</v>
      </c>
      <c r="G41" s="29">
        <f t="shared" si="0"/>
        <v>6.16</v>
      </c>
      <c r="H41" s="36" t="str">
        <f t="shared" si="1"/>
        <v>C+</v>
      </c>
      <c r="I41" s="31"/>
      <c r="L41" s="64"/>
    </row>
    <row r="42" spans="1:16" x14ac:dyDescent="0.25">
      <c r="A42" s="25">
        <v>28</v>
      </c>
      <c r="B42" s="42" t="s">
        <v>154</v>
      </c>
      <c r="C42" s="41" t="s">
        <v>34</v>
      </c>
      <c r="D42" s="43" t="s">
        <v>87</v>
      </c>
      <c r="E42" s="27">
        <v>8.3333333333333339</v>
      </c>
      <c r="F42" s="11">
        <v>6.5</v>
      </c>
      <c r="G42" s="29">
        <f t="shared" si="0"/>
        <v>7.05</v>
      </c>
      <c r="H42" s="36" t="str">
        <f t="shared" si="1"/>
        <v>B</v>
      </c>
      <c r="I42" s="31"/>
      <c r="L42" s="64"/>
    </row>
    <row r="43" spans="1:16" x14ac:dyDescent="0.25">
      <c r="A43" s="25">
        <v>29</v>
      </c>
      <c r="B43" s="42" t="s">
        <v>155</v>
      </c>
      <c r="C43" s="41" t="s">
        <v>91</v>
      </c>
      <c r="D43" s="43" t="s">
        <v>82</v>
      </c>
      <c r="E43" s="27">
        <v>5.666666666666667</v>
      </c>
      <c r="F43" s="11">
        <v>6</v>
      </c>
      <c r="G43" s="29">
        <f t="shared" si="0"/>
        <v>5.8999999999999995</v>
      </c>
      <c r="H43" s="36" t="str">
        <f t="shared" si="1"/>
        <v>C</v>
      </c>
      <c r="I43" s="31"/>
      <c r="L43" s="64"/>
    </row>
    <row r="44" spans="1:16" x14ac:dyDescent="0.25">
      <c r="A44" s="25">
        <v>30</v>
      </c>
      <c r="B44" s="50" t="s">
        <v>156</v>
      </c>
      <c r="C44" s="51" t="s">
        <v>76</v>
      </c>
      <c r="D44" s="52" t="s">
        <v>43</v>
      </c>
      <c r="E44" s="27">
        <v>8</v>
      </c>
      <c r="F44" s="11">
        <v>7</v>
      </c>
      <c r="G44" s="29">
        <f t="shared" si="0"/>
        <v>7.2999999999999989</v>
      </c>
      <c r="H44" s="36" t="str">
        <f t="shared" si="1"/>
        <v>B</v>
      </c>
      <c r="I44" s="31"/>
      <c r="L44" s="64"/>
    </row>
    <row r="45" spans="1:16" x14ac:dyDescent="0.25">
      <c r="A45" s="25">
        <v>32</v>
      </c>
      <c r="B45" s="57"/>
      <c r="C45" s="58"/>
      <c r="D45" s="59"/>
      <c r="E45" s="27"/>
      <c r="F45" s="11"/>
      <c r="G45" s="29"/>
      <c r="H45" s="36"/>
      <c r="I45" s="31"/>
      <c r="L45" s="64"/>
    </row>
    <row r="46" spans="1:16" ht="16.5" x14ac:dyDescent="0.25">
      <c r="A46" s="25">
        <v>33</v>
      </c>
      <c r="B46" s="47"/>
      <c r="C46" s="48"/>
      <c r="D46" s="49"/>
      <c r="E46" s="27"/>
      <c r="F46" s="11"/>
      <c r="G46" s="29"/>
      <c r="H46" s="36"/>
      <c r="I46" s="31"/>
    </row>
    <row r="47" spans="1:16" ht="16.5" x14ac:dyDescent="0.25">
      <c r="A47" s="32">
        <v>34</v>
      </c>
      <c r="B47" s="38"/>
      <c r="C47" s="53"/>
      <c r="D47" s="39"/>
      <c r="E47" s="33"/>
      <c r="F47" s="22"/>
      <c r="G47" s="34"/>
      <c r="H47" s="37"/>
      <c r="I47" s="35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2" t="str">
        <f>"Cộng danh sách gồm "</f>
        <v xml:space="preserve">Cộng danh sách gồm </v>
      </c>
      <c r="B49" s="12"/>
      <c r="C49" s="12"/>
      <c r="D49" s="13">
        <f>COUNTA(H15:H47)</f>
        <v>30</v>
      </c>
      <c r="E49" s="14">
        <v>1</v>
      </c>
      <c r="F49" s="15"/>
      <c r="G49" s="1"/>
      <c r="H49" s="1"/>
      <c r="I49" s="1"/>
    </row>
    <row r="50" spans="1:9" x14ac:dyDescent="0.25">
      <c r="A50" s="86" t="s">
        <v>20</v>
      </c>
      <c r="B50" s="86"/>
      <c r="C50" s="86"/>
      <c r="D50" s="16">
        <v>30</v>
      </c>
      <c r="E50" s="17">
        <f>D50/D49</f>
        <v>1</v>
      </c>
      <c r="F50" s="18"/>
      <c r="G50" s="1"/>
      <c r="H50" s="1"/>
      <c r="I50" s="1"/>
    </row>
    <row r="51" spans="1:9" x14ac:dyDescent="0.25">
      <c r="A51" s="86" t="s">
        <v>21</v>
      </c>
      <c r="B51" s="86"/>
      <c r="C51" s="86"/>
      <c r="D51" s="16"/>
      <c r="E51" s="17">
        <f>D51/D49</f>
        <v>0</v>
      </c>
      <c r="F51" s="18"/>
      <c r="G51" s="1"/>
      <c r="H51" s="1"/>
      <c r="I51" s="1"/>
    </row>
    <row r="52" spans="1:9" x14ac:dyDescent="0.25">
      <c r="A52" s="19"/>
      <c r="B52" s="19"/>
      <c r="C52" s="4"/>
      <c r="D52" s="19"/>
      <c r="E52" s="3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87" t="str">
        <f ca="1">"TP. Hồ Chí Minh, ngày "&amp;  DAY(NOW())&amp;" tháng " &amp;MONTH(NOW())&amp;" năm "&amp;YEAR(NOW())</f>
        <v>TP. Hồ Chí Minh, ngày 20 tháng 6 năm 2017</v>
      </c>
      <c r="F53" s="87"/>
      <c r="G53" s="87"/>
      <c r="H53" s="87"/>
      <c r="I53" s="87"/>
    </row>
    <row r="54" spans="1:9" x14ac:dyDescent="0.25">
      <c r="A54" s="68" t="s">
        <v>84</v>
      </c>
      <c r="B54" s="68"/>
      <c r="C54" s="68"/>
      <c r="D54" s="1"/>
      <c r="E54" s="68" t="s">
        <v>22</v>
      </c>
      <c r="F54" s="68"/>
      <c r="G54" s="68"/>
      <c r="H54" s="68"/>
      <c r="I54" s="68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9" spans="1:9" ht="16.5" x14ac:dyDescent="0.25">
      <c r="B59" s="88" t="s">
        <v>226</v>
      </c>
      <c r="C59" s="88"/>
      <c r="F59" s="88" t="s">
        <v>222</v>
      </c>
      <c r="G59" s="88"/>
      <c r="H59" s="88"/>
    </row>
    <row r="60" spans="1:9" x14ac:dyDescent="0.25">
      <c r="F60" s="72"/>
      <c r="G60" s="72"/>
      <c r="H60" s="72"/>
    </row>
  </sheetData>
  <protectedRanges>
    <protectedRange sqref="A55:D55" name="Range5"/>
    <protectedRange sqref="I15:I47" name="Range4"/>
    <protectedRange sqref="E15:F47" name="Range3"/>
    <protectedRange sqref="A4" name="Range1"/>
    <protectedRange sqref="E13:F13" name="Range6"/>
    <protectedRange sqref="C8:C10 G8:G9" name="Range2_1"/>
    <protectedRange sqref="E55:I55" name="Range5_1_1"/>
    <protectedRange sqref="B15:D47" name="Range3_3"/>
  </protectedRanges>
  <mergeCells count="29">
    <mergeCell ref="F60:H60"/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  <mergeCell ref="F59:H59"/>
    <mergeCell ref="B59:C5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7" priority="2" stopIfTrue="1" operator="equal">
      <formula>"F"</formula>
    </cfRule>
  </conditionalFormatting>
  <conditionalFormatting sqref="G15:G47">
    <cfRule type="expression" dxfId="6" priority="1" stopIfTrue="1">
      <formula>MAX(#REF!)&lt;4</formula>
    </cfRule>
  </conditionalFormatting>
  <pageMargins left="0.30208333333333298" right="1.0416666666666701E-2" top="0.47" bottom="0.46" header="0.3" footer="0.19"/>
  <pageSetup paperSize="9" scale="99" orientation="portrait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tabSelected="1" view="pageLayout" topLeftCell="A6" zoomScaleNormal="100" workbookViewId="0">
      <selection activeCell="A6" sqref="A6:I6"/>
    </sheetView>
  </sheetViews>
  <sheetFormatPr defaultRowHeight="15.75" x14ac:dyDescent="0.25"/>
  <cols>
    <col min="1" max="1" width="6.140625" customWidth="1"/>
    <col min="2" max="2" width="14.28515625" customWidth="1"/>
    <col min="3" max="3" width="26.85546875" customWidth="1"/>
    <col min="4" max="4" width="8.28515625" customWidth="1"/>
    <col min="5" max="5" width="8.42578125" customWidth="1"/>
    <col min="6" max="6" width="8" customWidth="1"/>
    <col min="10" max="12" width="9.140625" style="63"/>
  </cols>
  <sheetData>
    <row r="1" spans="1:12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12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12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12" x14ac:dyDescent="0.25">
      <c r="A4" s="68" t="s">
        <v>23</v>
      </c>
      <c r="B4" s="68"/>
      <c r="C4" s="68"/>
      <c r="D4" s="68"/>
      <c r="E4" s="1"/>
      <c r="F4" s="1"/>
      <c r="G4" s="1"/>
      <c r="H4" s="1"/>
      <c r="I4" s="1"/>
    </row>
    <row r="5" spans="1:12" x14ac:dyDescent="0.25">
      <c r="A5" s="20"/>
      <c r="B5" s="20"/>
      <c r="C5" s="20"/>
      <c r="D5" s="20"/>
      <c r="E5" s="1"/>
      <c r="F5" s="1"/>
      <c r="G5" s="1"/>
      <c r="H5" s="1"/>
      <c r="I5" s="1"/>
    </row>
    <row r="6" spans="1:12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</row>
    <row r="7" spans="1:12" x14ac:dyDescent="0.25">
      <c r="A7" s="20"/>
      <c r="B7" s="20"/>
      <c r="C7" s="20"/>
      <c r="D7" s="20"/>
      <c r="E7" s="20"/>
      <c r="F7" s="20"/>
      <c r="G7" s="56"/>
      <c r="H7" s="20"/>
      <c r="I7" s="20"/>
    </row>
    <row r="8" spans="1:12" x14ac:dyDescent="0.25">
      <c r="A8" s="71" t="s">
        <v>6</v>
      </c>
      <c r="B8" s="71"/>
      <c r="C8" s="71" t="s">
        <v>232</v>
      </c>
      <c r="D8" s="71"/>
      <c r="E8" s="71" t="s">
        <v>7</v>
      </c>
      <c r="F8" s="71"/>
      <c r="G8" s="56">
        <v>3</v>
      </c>
      <c r="H8" s="3"/>
      <c r="I8" s="3"/>
    </row>
    <row r="9" spans="1:12" x14ac:dyDescent="0.25">
      <c r="A9" s="71" t="s">
        <v>8</v>
      </c>
      <c r="B9" s="71"/>
      <c r="C9" s="71" t="s">
        <v>225</v>
      </c>
      <c r="D9" s="71"/>
      <c r="E9" s="71" t="s">
        <v>9</v>
      </c>
      <c r="F9" s="71"/>
      <c r="G9" s="56" t="s">
        <v>230</v>
      </c>
      <c r="H9" s="3"/>
      <c r="I9" s="3"/>
    </row>
    <row r="10" spans="1:12" x14ac:dyDescent="0.25">
      <c r="A10" s="71" t="s">
        <v>10</v>
      </c>
      <c r="B10" s="71"/>
      <c r="C10" s="71" t="s">
        <v>223</v>
      </c>
      <c r="D10" s="71"/>
      <c r="E10" s="19" t="s">
        <v>96</v>
      </c>
      <c r="F10" s="4"/>
      <c r="G10" s="55" t="s">
        <v>224</v>
      </c>
      <c r="H10" s="1"/>
      <c r="I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2" ht="47.25" x14ac:dyDescent="0.25">
      <c r="A12" s="73" t="s">
        <v>11</v>
      </c>
      <c r="B12" s="75" t="s">
        <v>12</v>
      </c>
      <c r="C12" s="77" t="s">
        <v>13</v>
      </c>
      <c r="D12" s="78"/>
      <c r="E12" s="5" t="s">
        <v>14</v>
      </c>
      <c r="F12" s="5" t="s">
        <v>15</v>
      </c>
      <c r="G12" s="81" t="s">
        <v>16</v>
      </c>
      <c r="H12" s="82"/>
      <c r="I12" s="83" t="s">
        <v>17</v>
      </c>
    </row>
    <row r="13" spans="1:12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12" x14ac:dyDescent="0.25">
      <c r="A14" s="21">
        <v>1</v>
      </c>
      <c r="B14" s="40">
        <v>2</v>
      </c>
      <c r="C14" s="85">
        <v>3</v>
      </c>
      <c r="D14" s="85"/>
      <c r="E14" s="21">
        <v>4</v>
      </c>
      <c r="F14" s="21">
        <v>5</v>
      </c>
      <c r="G14" s="21">
        <v>6</v>
      </c>
      <c r="H14" s="23">
        <v>7</v>
      </c>
      <c r="I14" s="7">
        <v>8</v>
      </c>
    </row>
    <row r="15" spans="1:12" x14ac:dyDescent="0.25">
      <c r="A15" s="24">
        <v>1</v>
      </c>
      <c r="B15" s="44" t="s">
        <v>159</v>
      </c>
      <c r="C15" s="45" t="s">
        <v>100</v>
      </c>
      <c r="D15" s="46" t="s">
        <v>103</v>
      </c>
      <c r="E15" s="26">
        <v>9</v>
      </c>
      <c r="F15" s="9">
        <v>8</v>
      </c>
      <c r="G15" s="28">
        <f>E15*$E$13+F15*$F$13</f>
        <v>8.2999999999999989</v>
      </c>
      <c r="H15" s="10" t="str">
        <f>IF(G15&lt;4,"F",IF(G15&lt;=4.9,"D",IF(G15&lt;=5.4,"D+",IF(G15&lt;=5.9,"C",IF(G15&lt;=6.9,"C+",IF(G15&lt;=7.9,"B",IF(G15&lt;=8.4,"B+","A")))))))</f>
        <v>B+</v>
      </c>
      <c r="I15" s="30"/>
      <c r="L15" s="64"/>
    </row>
    <row r="16" spans="1:12" x14ac:dyDescent="0.25">
      <c r="A16" s="25">
        <v>2</v>
      </c>
      <c r="B16" s="42" t="s">
        <v>160</v>
      </c>
      <c r="C16" s="41" t="s">
        <v>79</v>
      </c>
      <c r="D16" s="43" t="s">
        <v>88</v>
      </c>
      <c r="E16" s="27">
        <v>6</v>
      </c>
      <c r="F16" s="11">
        <v>7</v>
      </c>
      <c r="G16" s="29">
        <f t="shared" ref="G16:G53" si="0">E16*$E$13+F16*$F$13</f>
        <v>6.6999999999999993</v>
      </c>
      <c r="H16" s="36" t="str">
        <f t="shared" ref="H16:H53" si="1">IF(G16&lt;4,"F",IF(G16&lt;=4.9,"D",IF(G16&lt;=5.4,"D+",IF(G16&lt;=5.9,"C",IF(G16&lt;=6.9,"C+",IF(G16&lt;=7.9,"B",IF(G16&lt;=8.4,"B+","A")))))))</f>
        <v>C+</v>
      </c>
      <c r="I16" s="31"/>
      <c r="L16" s="64"/>
    </row>
    <row r="17" spans="1:12" x14ac:dyDescent="0.25">
      <c r="A17" s="25">
        <v>3</v>
      </c>
      <c r="B17" s="42" t="s">
        <v>161</v>
      </c>
      <c r="C17" s="41" t="s">
        <v>45</v>
      </c>
      <c r="D17" s="43" t="s">
        <v>162</v>
      </c>
      <c r="E17" s="27">
        <v>8</v>
      </c>
      <c r="F17" s="11">
        <v>6.8</v>
      </c>
      <c r="G17" s="29">
        <f t="shared" si="0"/>
        <v>7.16</v>
      </c>
      <c r="H17" s="36" t="str">
        <f t="shared" si="1"/>
        <v>B</v>
      </c>
      <c r="I17" s="31"/>
      <c r="L17" s="64"/>
    </row>
    <row r="18" spans="1:12" x14ac:dyDescent="0.25">
      <c r="A18" s="25">
        <v>4</v>
      </c>
      <c r="B18" s="42" t="s">
        <v>163</v>
      </c>
      <c r="C18" s="41" t="s">
        <v>164</v>
      </c>
      <c r="D18" s="43" t="s">
        <v>165</v>
      </c>
      <c r="E18" s="27">
        <v>0</v>
      </c>
      <c r="F18" s="11">
        <v>0</v>
      </c>
      <c r="G18" s="29">
        <f t="shared" si="0"/>
        <v>0</v>
      </c>
      <c r="H18" s="36" t="str">
        <f t="shared" si="1"/>
        <v>F</v>
      </c>
      <c r="I18" s="31" t="s">
        <v>237</v>
      </c>
      <c r="L18" s="64"/>
    </row>
    <row r="19" spans="1:12" x14ac:dyDescent="0.25">
      <c r="A19" s="25">
        <v>5</v>
      </c>
      <c r="B19" s="42" t="s">
        <v>166</v>
      </c>
      <c r="C19" s="41" t="s">
        <v>167</v>
      </c>
      <c r="D19" s="43" t="s">
        <v>44</v>
      </c>
      <c r="E19" s="27">
        <v>5.5</v>
      </c>
      <c r="F19" s="11">
        <v>6</v>
      </c>
      <c r="G19" s="29">
        <f t="shared" si="0"/>
        <v>5.85</v>
      </c>
      <c r="H19" s="36" t="str">
        <f t="shared" si="1"/>
        <v>C</v>
      </c>
      <c r="I19" s="31"/>
      <c r="L19" s="64"/>
    </row>
    <row r="20" spans="1:12" x14ac:dyDescent="0.25">
      <c r="A20" s="25">
        <v>6</v>
      </c>
      <c r="B20" s="42" t="s">
        <v>168</v>
      </c>
      <c r="C20" s="41" t="s">
        <v>34</v>
      </c>
      <c r="D20" s="43" t="s">
        <v>44</v>
      </c>
      <c r="E20" s="27">
        <v>7</v>
      </c>
      <c r="F20" s="11">
        <v>7</v>
      </c>
      <c r="G20" s="29">
        <f t="shared" si="0"/>
        <v>7</v>
      </c>
      <c r="H20" s="36" t="str">
        <f t="shared" si="1"/>
        <v>B</v>
      </c>
      <c r="I20" s="31"/>
      <c r="L20" s="64"/>
    </row>
    <row r="21" spans="1:12" x14ac:dyDescent="0.25">
      <c r="A21" s="25">
        <v>7</v>
      </c>
      <c r="B21" s="42" t="s">
        <v>169</v>
      </c>
      <c r="C21" s="41" t="s">
        <v>170</v>
      </c>
      <c r="D21" s="43" t="s">
        <v>25</v>
      </c>
      <c r="E21" s="27">
        <v>7.5</v>
      </c>
      <c r="F21" s="11">
        <v>7.5</v>
      </c>
      <c r="G21" s="29">
        <f t="shared" si="0"/>
        <v>7.5</v>
      </c>
      <c r="H21" s="36" t="str">
        <f t="shared" si="1"/>
        <v>B</v>
      </c>
      <c r="I21" s="31"/>
      <c r="L21" s="64"/>
    </row>
    <row r="22" spans="1:12" x14ac:dyDescent="0.25">
      <c r="A22" s="25">
        <v>8</v>
      </c>
      <c r="B22" s="42" t="s">
        <v>171</v>
      </c>
      <c r="C22" s="41" t="s">
        <v>172</v>
      </c>
      <c r="D22" s="43" t="s">
        <v>28</v>
      </c>
      <c r="E22" s="27">
        <v>9.6999999999999993</v>
      </c>
      <c r="F22" s="11">
        <v>7</v>
      </c>
      <c r="G22" s="29">
        <f t="shared" si="0"/>
        <v>7.8099999999999987</v>
      </c>
      <c r="H22" s="36" t="str">
        <f t="shared" si="1"/>
        <v>B</v>
      </c>
      <c r="I22" s="31"/>
      <c r="L22" s="64"/>
    </row>
    <row r="23" spans="1:12" x14ac:dyDescent="0.25">
      <c r="A23" s="25">
        <v>9</v>
      </c>
      <c r="B23" s="42" t="s">
        <v>173</v>
      </c>
      <c r="C23" s="41" t="s">
        <v>45</v>
      </c>
      <c r="D23" s="43" t="s">
        <v>28</v>
      </c>
      <c r="E23" s="27">
        <v>7.5</v>
      </c>
      <c r="F23" s="11">
        <v>5</v>
      </c>
      <c r="G23" s="29">
        <f t="shared" si="0"/>
        <v>5.75</v>
      </c>
      <c r="H23" s="36" t="str">
        <f t="shared" si="1"/>
        <v>C</v>
      </c>
      <c r="I23" s="31"/>
      <c r="L23" s="64"/>
    </row>
    <row r="24" spans="1:12" x14ac:dyDescent="0.25">
      <c r="A24" s="25">
        <v>10</v>
      </c>
      <c r="B24" s="42" t="s">
        <v>174</v>
      </c>
      <c r="C24" s="41" t="s">
        <v>175</v>
      </c>
      <c r="D24" s="43" t="s">
        <v>58</v>
      </c>
      <c r="E24" s="27">
        <v>8</v>
      </c>
      <c r="F24" s="11">
        <v>8</v>
      </c>
      <c r="G24" s="29">
        <f t="shared" si="0"/>
        <v>8</v>
      </c>
      <c r="H24" s="36" t="str">
        <f t="shared" si="1"/>
        <v>B+</v>
      </c>
      <c r="I24" s="31"/>
      <c r="L24" s="64"/>
    </row>
    <row r="25" spans="1:12" x14ac:dyDescent="0.25">
      <c r="A25" s="25">
        <v>11</v>
      </c>
      <c r="B25" s="42" t="s">
        <v>176</v>
      </c>
      <c r="C25" s="41" t="s">
        <v>177</v>
      </c>
      <c r="D25" s="43" t="s">
        <v>29</v>
      </c>
      <c r="E25" s="27">
        <v>7.5</v>
      </c>
      <c r="F25" s="11">
        <v>7</v>
      </c>
      <c r="G25" s="29">
        <f t="shared" si="0"/>
        <v>7.1499999999999995</v>
      </c>
      <c r="H25" s="36" t="str">
        <f t="shared" si="1"/>
        <v>B</v>
      </c>
      <c r="I25" s="31"/>
      <c r="L25" s="64"/>
    </row>
    <row r="26" spans="1:12" x14ac:dyDescent="0.25">
      <c r="A26" s="25">
        <v>12</v>
      </c>
      <c r="B26" s="42" t="s">
        <v>178</v>
      </c>
      <c r="C26" s="41" t="s">
        <v>108</v>
      </c>
      <c r="D26" s="43" t="s">
        <v>59</v>
      </c>
      <c r="E26" s="27">
        <v>7</v>
      </c>
      <c r="F26" s="11">
        <v>6</v>
      </c>
      <c r="G26" s="29">
        <f t="shared" si="0"/>
        <v>6.2999999999999989</v>
      </c>
      <c r="H26" s="36" t="str">
        <f t="shared" si="1"/>
        <v>C+</v>
      </c>
      <c r="I26" s="31"/>
      <c r="L26" s="64"/>
    </row>
    <row r="27" spans="1:12" x14ac:dyDescent="0.25">
      <c r="A27" s="25">
        <v>13</v>
      </c>
      <c r="B27" s="42" t="s">
        <v>179</v>
      </c>
      <c r="C27" s="41" t="s">
        <v>94</v>
      </c>
      <c r="D27" s="43" t="s">
        <v>30</v>
      </c>
      <c r="E27" s="27">
        <v>7</v>
      </c>
      <c r="F27" s="11">
        <v>5.5</v>
      </c>
      <c r="G27" s="29">
        <f t="shared" si="0"/>
        <v>5.9499999999999993</v>
      </c>
      <c r="H27" s="36" t="str">
        <f t="shared" si="1"/>
        <v>C+</v>
      </c>
      <c r="I27" s="31"/>
      <c r="L27" s="64"/>
    </row>
    <row r="28" spans="1:12" x14ac:dyDescent="0.25">
      <c r="A28" s="25">
        <v>14</v>
      </c>
      <c r="B28" s="42" t="s">
        <v>180</v>
      </c>
      <c r="C28" s="65" t="s">
        <v>181</v>
      </c>
      <c r="D28" s="66" t="s">
        <v>83</v>
      </c>
      <c r="E28" s="67">
        <v>7.5</v>
      </c>
      <c r="F28" s="11">
        <v>7.3</v>
      </c>
      <c r="G28" s="29">
        <f t="shared" si="0"/>
        <v>7.3599999999999994</v>
      </c>
      <c r="H28" s="36" t="str">
        <f t="shared" si="1"/>
        <v>B</v>
      </c>
      <c r="I28" s="31"/>
      <c r="L28" s="64"/>
    </row>
    <row r="29" spans="1:12" x14ac:dyDescent="0.25">
      <c r="A29" s="25">
        <v>15</v>
      </c>
      <c r="B29" s="42" t="s">
        <v>182</v>
      </c>
      <c r="C29" s="41" t="s">
        <v>65</v>
      </c>
      <c r="D29" s="43" t="s">
        <v>31</v>
      </c>
      <c r="E29" s="27">
        <v>8</v>
      </c>
      <c r="F29" s="11">
        <v>7</v>
      </c>
      <c r="G29" s="29">
        <f t="shared" si="0"/>
        <v>7.2999999999999989</v>
      </c>
      <c r="H29" s="36" t="str">
        <f t="shared" si="1"/>
        <v>B</v>
      </c>
      <c r="I29" s="31"/>
      <c r="L29" s="64"/>
    </row>
    <row r="30" spans="1:12" x14ac:dyDescent="0.25">
      <c r="A30" s="25">
        <v>16</v>
      </c>
      <c r="B30" s="42" t="s">
        <v>183</v>
      </c>
      <c r="C30" s="41" t="s">
        <v>184</v>
      </c>
      <c r="D30" s="43" t="s">
        <v>32</v>
      </c>
      <c r="E30" s="27">
        <v>6</v>
      </c>
      <c r="F30" s="11">
        <v>6.3</v>
      </c>
      <c r="G30" s="29">
        <f t="shared" si="0"/>
        <v>6.2099999999999991</v>
      </c>
      <c r="H30" s="36" t="str">
        <f t="shared" si="1"/>
        <v>C+</v>
      </c>
      <c r="I30" s="31"/>
      <c r="L30" s="64"/>
    </row>
    <row r="31" spans="1:12" x14ac:dyDescent="0.25">
      <c r="A31" s="25">
        <v>17</v>
      </c>
      <c r="B31" s="42" t="s">
        <v>185</v>
      </c>
      <c r="C31" s="41" t="s">
        <v>186</v>
      </c>
      <c r="D31" s="43" t="s">
        <v>60</v>
      </c>
      <c r="E31" s="27">
        <v>8</v>
      </c>
      <c r="F31" s="11">
        <v>6.8</v>
      </c>
      <c r="G31" s="29">
        <f t="shared" si="0"/>
        <v>7.16</v>
      </c>
      <c r="H31" s="36" t="str">
        <f t="shared" si="1"/>
        <v>B</v>
      </c>
      <c r="I31" s="31"/>
      <c r="L31" s="64"/>
    </row>
    <row r="32" spans="1:12" x14ac:dyDescent="0.25">
      <c r="A32" s="25">
        <v>18</v>
      </c>
      <c r="B32" s="42" t="s">
        <v>187</v>
      </c>
      <c r="C32" s="41" t="s">
        <v>93</v>
      </c>
      <c r="D32" s="43" t="s">
        <v>33</v>
      </c>
      <c r="E32" s="27">
        <v>6</v>
      </c>
      <c r="F32" s="11">
        <v>7.5</v>
      </c>
      <c r="G32" s="29">
        <f t="shared" si="0"/>
        <v>7.05</v>
      </c>
      <c r="H32" s="36" t="str">
        <f t="shared" si="1"/>
        <v>B</v>
      </c>
      <c r="I32" s="31"/>
      <c r="L32" s="64"/>
    </row>
    <row r="33" spans="1:12" x14ac:dyDescent="0.25">
      <c r="A33" s="25">
        <v>19</v>
      </c>
      <c r="B33" s="42" t="s">
        <v>188</v>
      </c>
      <c r="C33" s="41" t="s">
        <v>189</v>
      </c>
      <c r="D33" s="43" t="s">
        <v>95</v>
      </c>
      <c r="E33" s="27">
        <v>9.5</v>
      </c>
      <c r="F33" s="11">
        <v>6.5</v>
      </c>
      <c r="G33" s="29">
        <f t="shared" si="0"/>
        <v>7.4</v>
      </c>
      <c r="H33" s="36" t="str">
        <f t="shared" si="1"/>
        <v>B</v>
      </c>
      <c r="I33" s="31"/>
      <c r="L33" s="64"/>
    </row>
    <row r="34" spans="1:12" x14ac:dyDescent="0.25">
      <c r="A34" s="25">
        <v>20</v>
      </c>
      <c r="B34" s="42" t="s">
        <v>190</v>
      </c>
      <c r="C34" s="41" t="s">
        <v>106</v>
      </c>
      <c r="D34" s="43" t="s">
        <v>68</v>
      </c>
      <c r="E34" s="27">
        <v>4</v>
      </c>
      <c r="F34" s="11">
        <v>3</v>
      </c>
      <c r="G34" s="29">
        <f t="shared" si="0"/>
        <v>3.3</v>
      </c>
      <c r="H34" s="36" t="str">
        <f t="shared" si="1"/>
        <v>F</v>
      </c>
      <c r="I34" s="31" t="s">
        <v>239</v>
      </c>
      <c r="L34" s="64"/>
    </row>
    <row r="35" spans="1:12" x14ac:dyDescent="0.25">
      <c r="A35" s="25">
        <v>21</v>
      </c>
      <c r="B35" s="42" t="s">
        <v>191</v>
      </c>
      <c r="C35" s="41" t="s">
        <v>157</v>
      </c>
      <c r="D35" s="43" t="s">
        <v>49</v>
      </c>
      <c r="E35" s="27">
        <v>8.5</v>
      </c>
      <c r="F35" s="11">
        <v>8.5</v>
      </c>
      <c r="G35" s="29">
        <f t="shared" si="0"/>
        <v>8.5</v>
      </c>
      <c r="H35" s="36" t="str">
        <f t="shared" si="1"/>
        <v>A</v>
      </c>
      <c r="I35" s="31"/>
      <c r="L35" s="64"/>
    </row>
    <row r="36" spans="1:12" x14ac:dyDescent="0.25">
      <c r="A36" s="25">
        <v>22</v>
      </c>
      <c r="B36" s="42" t="s">
        <v>192</v>
      </c>
      <c r="C36" s="41" t="s">
        <v>193</v>
      </c>
      <c r="D36" s="43" t="s">
        <v>110</v>
      </c>
      <c r="E36" s="27">
        <v>9</v>
      </c>
      <c r="F36" s="11">
        <v>6.5</v>
      </c>
      <c r="G36" s="29">
        <f t="shared" si="0"/>
        <v>7.25</v>
      </c>
      <c r="H36" s="36" t="str">
        <f t="shared" si="1"/>
        <v>B</v>
      </c>
      <c r="I36" s="31"/>
      <c r="L36" s="64"/>
    </row>
    <row r="37" spans="1:12" x14ac:dyDescent="0.25">
      <c r="A37" s="25">
        <v>23</v>
      </c>
      <c r="B37" s="42" t="s">
        <v>194</v>
      </c>
      <c r="C37" s="41" t="s">
        <v>107</v>
      </c>
      <c r="D37" s="43" t="s">
        <v>39</v>
      </c>
      <c r="E37" s="27">
        <v>7</v>
      </c>
      <c r="F37" s="11">
        <v>7</v>
      </c>
      <c r="G37" s="29">
        <f t="shared" si="0"/>
        <v>7</v>
      </c>
      <c r="H37" s="36" t="str">
        <f t="shared" si="1"/>
        <v>B</v>
      </c>
      <c r="I37" s="31"/>
      <c r="L37" s="64"/>
    </row>
    <row r="38" spans="1:12" x14ac:dyDescent="0.25">
      <c r="A38" s="25">
        <v>24</v>
      </c>
      <c r="B38" s="42" t="s">
        <v>195</v>
      </c>
      <c r="C38" s="41" t="s">
        <v>196</v>
      </c>
      <c r="D38" s="43" t="s">
        <v>66</v>
      </c>
      <c r="E38" s="27">
        <v>0</v>
      </c>
      <c r="F38" s="11">
        <v>0</v>
      </c>
      <c r="G38" s="29">
        <f t="shared" si="0"/>
        <v>0</v>
      </c>
      <c r="H38" s="36" t="str">
        <f t="shared" si="1"/>
        <v>F</v>
      </c>
      <c r="I38" s="31" t="s">
        <v>237</v>
      </c>
      <c r="L38" s="64"/>
    </row>
    <row r="39" spans="1:12" x14ac:dyDescent="0.25">
      <c r="A39" s="25">
        <v>25</v>
      </c>
      <c r="B39" s="42" t="s">
        <v>197</v>
      </c>
      <c r="C39" s="41" t="s">
        <v>198</v>
      </c>
      <c r="D39" s="43" t="s">
        <v>62</v>
      </c>
      <c r="E39" s="27">
        <v>9</v>
      </c>
      <c r="F39" s="11">
        <v>8.5</v>
      </c>
      <c r="G39" s="29">
        <f t="shared" si="0"/>
        <v>8.6499999999999986</v>
      </c>
      <c r="H39" s="36" t="str">
        <f t="shared" si="1"/>
        <v>A</v>
      </c>
      <c r="I39" s="31"/>
      <c r="L39" s="64"/>
    </row>
    <row r="40" spans="1:12" x14ac:dyDescent="0.25">
      <c r="A40" s="25">
        <v>26</v>
      </c>
      <c r="B40" s="42" t="s">
        <v>199</v>
      </c>
      <c r="C40" s="41" t="s">
        <v>200</v>
      </c>
      <c r="D40" s="43" t="s">
        <v>62</v>
      </c>
      <c r="E40" s="27">
        <v>8</v>
      </c>
      <c r="F40" s="11">
        <v>5.5</v>
      </c>
      <c r="G40" s="29">
        <f t="shared" si="0"/>
        <v>6.25</v>
      </c>
      <c r="H40" s="36" t="str">
        <f t="shared" si="1"/>
        <v>C+</v>
      </c>
      <c r="I40" s="31"/>
      <c r="L40" s="64"/>
    </row>
    <row r="41" spans="1:12" x14ac:dyDescent="0.25">
      <c r="A41" s="25">
        <v>27</v>
      </c>
      <c r="B41" s="42" t="s">
        <v>201</v>
      </c>
      <c r="C41" s="41" t="s">
        <v>80</v>
      </c>
      <c r="D41" s="43" t="s">
        <v>50</v>
      </c>
      <c r="E41" s="27">
        <v>7.5</v>
      </c>
      <c r="F41" s="11">
        <v>7.5</v>
      </c>
      <c r="G41" s="29">
        <f t="shared" si="0"/>
        <v>7.5</v>
      </c>
      <c r="H41" s="36" t="str">
        <f t="shared" si="1"/>
        <v>B</v>
      </c>
      <c r="I41" s="31"/>
      <c r="L41" s="64"/>
    </row>
    <row r="42" spans="1:12" x14ac:dyDescent="0.25">
      <c r="A42" s="25">
        <v>28</v>
      </c>
      <c r="B42" s="42" t="s">
        <v>202</v>
      </c>
      <c r="C42" s="41" t="s">
        <v>203</v>
      </c>
      <c r="D42" s="43" t="s">
        <v>40</v>
      </c>
      <c r="E42" s="27">
        <v>7</v>
      </c>
      <c r="F42" s="11">
        <v>6</v>
      </c>
      <c r="G42" s="29">
        <f t="shared" si="0"/>
        <v>6.2999999999999989</v>
      </c>
      <c r="H42" s="36" t="str">
        <f t="shared" si="1"/>
        <v>C+</v>
      </c>
      <c r="I42" s="31"/>
      <c r="L42" s="64"/>
    </row>
    <row r="43" spans="1:12" x14ac:dyDescent="0.25">
      <c r="A43" s="25">
        <v>29</v>
      </c>
      <c r="B43" s="42" t="s">
        <v>204</v>
      </c>
      <c r="C43" s="41" t="s">
        <v>205</v>
      </c>
      <c r="D43" s="43" t="s">
        <v>99</v>
      </c>
      <c r="E43" s="27">
        <v>0</v>
      </c>
      <c r="F43" s="11">
        <v>0</v>
      </c>
      <c r="G43" s="29">
        <f t="shared" si="0"/>
        <v>0</v>
      </c>
      <c r="H43" s="36" t="str">
        <f t="shared" si="1"/>
        <v>F</v>
      </c>
      <c r="I43" s="31" t="s">
        <v>237</v>
      </c>
      <c r="L43" s="64"/>
    </row>
    <row r="44" spans="1:12" x14ac:dyDescent="0.25">
      <c r="A44" s="25">
        <v>30</v>
      </c>
      <c r="B44" s="42" t="s">
        <v>206</v>
      </c>
      <c r="C44" s="41" t="s">
        <v>158</v>
      </c>
      <c r="D44" s="43" t="s">
        <v>51</v>
      </c>
      <c r="E44" s="27">
        <v>8</v>
      </c>
      <c r="F44" s="11">
        <v>7</v>
      </c>
      <c r="G44" s="29">
        <f t="shared" si="0"/>
        <v>7.2999999999999989</v>
      </c>
      <c r="H44" s="36" t="str">
        <f t="shared" si="1"/>
        <v>B</v>
      </c>
      <c r="I44" s="31"/>
      <c r="L44" s="64"/>
    </row>
    <row r="45" spans="1:12" x14ac:dyDescent="0.25">
      <c r="A45" s="25">
        <v>31</v>
      </c>
      <c r="B45" s="42" t="s">
        <v>207</v>
      </c>
      <c r="C45" s="41" t="s">
        <v>208</v>
      </c>
      <c r="D45" s="43" t="s">
        <v>51</v>
      </c>
      <c r="E45" s="27">
        <v>7</v>
      </c>
      <c r="F45" s="11">
        <v>7.3</v>
      </c>
      <c r="G45" s="29">
        <f t="shared" si="0"/>
        <v>7.2099999999999991</v>
      </c>
      <c r="H45" s="36" t="str">
        <f t="shared" si="1"/>
        <v>B</v>
      </c>
      <c r="I45" s="31"/>
      <c r="L45" s="64"/>
    </row>
    <row r="46" spans="1:12" x14ac:dyDescent="0.25">
      <c r="A46" s="25">
        <v>32</v>
      </c>
      <c r="B46" s="42" t="s">
        <v>209</v>
      </c>
      <c r="C46" s="41" t="s">
        <v>210</v>
      </c>
      <c r="D46" s="43" t="s">
        <v>211</v>
      </c>
      <c r="E46" s="27">
        <v>8</v>
      </c>
      <c r="F46" s="11">
        <v>7</v>
      </c>
      <c r="G46" s="29">
        <f t="shared" si="0"/>
        <v>7.2999999999999989</v>
      </c>
      <c r="H46" s="36" t="str">
        <f t="shared" si="1"/>
        <v>B</v>
      </c>
      <c r="I46" s="31"/>
      <c r="L46" s="64"/>
    </row>
    <row r="47" spans="1:12" x14ac:dyDescent="0.25">
      <c r="A47" s="25">
        <v>33</v>
      </c>
      <c r="B47" s="42" t="s">
        <v>212</v>
      </c>
      <c r="C47" s="41" t="s">
        <v>26</v>
      </c>
      <c r="D47" s="43" t="s">
        <v>42</v>
      </c>
      <c r="E47" s="27">
        <v>9</v>
      </c>
      <c r="F47" s="11">
        <v>7.8</v>
      </c>
      <c r="G47" s="29">
        <f t="shared" si="0"/>
        <v>8.16</v>
      </c>
      <c r="H47" s="36" t="str">
        <f t="shared" si="1"/>
        <v>B+</v>
      </c>
      <c r="I47" s="31"/>
      <c r="L47" s="64"/>
    </row>
    <row r="48" spans="1:12" x14ac:dyDescent="0.25">
      <c r="A48" s="25">
        <v>34</v>
      </c>
      <c r="B48" s="42" t="s">
        <v>213</v>
      </c>
      <c r="C48" s="41" t="s">
        <v>214</v>
      </c>
      <c r="D48" s="43" t="s">
        <v>52</v>
      </c>
      <c r="E48" s="27">
        <v>6</v>
      </c>
      <c r="F48" s="11">
        <v>7.3</v>
      </c>
      <c r="G48" s="29">
        <f t="shared" si="0"/>
        <v>6.9099999999999993</v>
      </c>
      <c r="H48" s="36" t="str">
        <f t="shared" si="1"/>
        <v>B</v>
      </c>
      <c r="I48" s="31"/>
      <c r="L48" s="64"/>
    </row>
    <row r="49" spans="1:12" x14ac:dyDescent="0.25">
      <c r="A49" s="25">
        <v>35</v>
      </c>
      <c r="B49" s="42" t="s">
        <v>215</v>
      </c>
      <c r="C49" s="41" t="s">
        <v>34</v>
      </c>
      <c r="D49" s="43" t="s">
        <v>53</v>
      </c>
      <c r="E49" s="27">
        <v>8</v>
      </c>
      <c r="F49" s="11">
        <v>7.3</v>
      </c>
      <c r="G49" s="29">
        <f t="shared" si="0"/>
        <v>7.51</v>
      </c>
      <c r="H49" s="36" t="str">
        <f t="shared" si="1"/>
        <v>B</v>
      </c>
      <c r="I49" s="31"/>
      <c r="L49" s="64"/>
    </row>
    <row r="50" spans="1:12" x14ac:dyDescent="0.25">
      <c r="A50" s="25">
        <v>36</v>
      </c>
      <c r="B50" s="42" t="s">
        <v>216</v>
      </c>
      <c r="C50" s="41" t="s">
        <v>74</v>
      </c>
      <c r="D50" s="43" t="s">
        <v>55</v>
      </c>
      <c r="E50" s="27">
        <v>7</v>
      </c>
      <c r="F50" s="11">
        <v>6.5</v>
      </c>
      <c r="G50" s="29">
        <f t="shared" si="0"/>
        <v>6.65</v>
      </c>
      <c r="H50" s="36" t="str">
        <f t="shared" si="1"/>
        <v>C+</v>
      </c>
      <c r="I50" s="31"/>
      <c r="L50" s="64"/>
    </row>
    <row r="51" spans="1:12" x14ac:dyDescent="0.25">
      <c r="A51" s="25">
        <v>37</v>
      </c>
      <c r="B51" s="42" t="s">
        <v>217</v>
      </c>
      <c r="C51" s="41" t="s">
        <v>108</v>
      </c>
      <c r="D51" s="43" t="s">
        <v>56</v>
      </c>
      <c r="E51" s="27">
        <v>8</v>
      </c>
      <c r="F51" s="11">
        <v>7</v>
      </c>
      <c r="G51" s="29">
        <f t="shared" si="0"/>
        <v>7.2999999999999989</v>
      </c>
      <c r="H51" s="36" t="str">
        <f t="shared" si="1"/>
        <v>B</v>
      </c>
      <c r="I51" s="31"/>
      <c r="L51" s="64"/>
    </row>
    <row r="52" spans="1:12" x14ac:dyDescent="0.25">
      <c r="A52" s="25">
        <v>38</v>
      </c>
      <c r="B52" s="42" t="s">
        <v>218</v>
      </c>
      <c r="C52" s="41" t="s">
        <v>219</v>
      </c>
      <c r="D52" s="43" t="s">
        <v>72</v>
      </c>
      <c r="E52" s="27">
        <v>6.5</v>
      </c>
      <c r="F52" s="11">
        <v>7</v>
      </c>
      <c r="G52" s="29">
        <f t="shared" si="0"/>
        <v>6.85</v>
      </c>
      <c r="H52" s="36" t="str">
        <f t="shared" si="1"/>
        <v>C+</v>
      </c>
      <c r="I52" s="31"/>
      <c r="L52" s="64"/>
    </row>
    <row r="53" spans="1:12" x14ac:dyDescent="0.25">
      <c r="A53" s="25">
        <v>39</v>
      </c>
      <c r="B53" s="50" t="s">
        <v>220</v>
      </c>
      <c r="C53" s="51" t="s">
        <v>97</v>
      </c>
      <c r="D53" s="52" t="s">
        <v>221</v>
      </c>
      <c r="E53" s="27">
        <v>6</v>
      </c>
      <c r="F53" s="11">
        <v>5</v>
      </c>
      <c r="G53" s="29">
        <f t="shared" si="0"/>
        <v>5.3</v>
      </c>
      <c r="H53" s="36" t="str">
        <f t="shared" si="1"/>
        <v>D+</v>
      </c>
      <c r="I53" s="31"/>
      <c r="L53" s="64"/>
    </row>
    <row r="54" spans="1:12" ht="16.5" x14ac:dyDescent="0.25">
      <c r="A54" s="25">
        <v>40</v>
      </c>
      <c r="B54" s="47"/>
      <c r="C54" s="48" t="s">
        <v>233</v>
      </c>
      <c r="D54" s="49" t="s">
        <v>234</v>
      </c>
      <c r="E54" s="27">
        <v>8</v>
      </c>
      <c r="F54" s="11">
        <v>5.5</v>
      </c>
      <c r="G54" s="29">
        <f t="shared" ref="G54" si="2">E54*$E$13+F54*$F$13</f>
        <v>6.25</v>
      </c>
      <c r="H54" s="36" t="str">
        <f t="shared" ref="H54" si="3">IF(G54&lt;4,"F",IF(G54&lt;=4.9,"D",IF(G54&lt;=5.4,"D+",IF(G54&lt;=5.9,"C",IF(G54&lt;=6.9,"C+",IF(G54&lt;=7.9,"B",IF(G54&lt;=8.4,"B+","A")))))))</f>
        <v>C+</v>
      </c>
      <c r="I54" s="31" t="s">
        <v>238</v>
      </c>
      <c r="L54" s="64"/>
    </row>
    <row r="55" spans="1:12" ht="16.5" x14ac:dyDescent="0.25">
      <c r="A55" s="32">
        <v>41</v>
      </c>
      <c r="B55" s="38"/>
      <c r="C55" s="53"/>
      <c r="D55" s="39"/>
      <c r="E55" s="33"/>
      <c r="F55" s="22"/>
      <c r="G55" s="34"/>
      <c r="H55" s="37"/>
      <c r="I55" s="35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12" x14ac:dyDescent="0.25">
      <c r="A57" s="12" t="str">
        <f>"Cộng danh sách gồm "</f>
        <v xml:space="preserve">Cộng danh sách gồm </v>
      </c>
      <c r="B57" s="12"/>
      <c r="C57" s="12"/>
      <c r="D57" s="13">
        <f>COUNTA(H15:H55)</f>
        <v>40</v>
      </c>
      <c r="E57" s="14">
        <v>1</v>
      </c>
      <c r="F57" s="15"/>
      <c r="G57" s="1"/>
      <c r="H57" s="1"/>
      <c r="I57" s="1"/>
    </row>
    <row r="58" spans="1:12" x14ac:dyDescent="0.25">
      <c r="A58" s="86" t="s">
        <v>20</v>
      </c>
      <c r="B58" s="86"/>
      <c r="C58" s="86"/>
      <c r="D58" s="16">
        <v>36</v>
      </c>
      <c r="E58" s="17">
        <f>D58/D57</f>
        <v>0.9</v>
      </c>
      <c r="F58" s="18"/>
      <c r="G58" s="1"/>
      <c r="H58" s="1"/>
      <c r="I58" s="1"/>
    </row>
    <row r="59" spans="1:12" x14ac:dyDescent="0.25">
      <c r="A59" s="86" t="s">
        <v>21</v>
      </c>
      <c r="B59" s="86"/>
      <c r="C59" s="86"/>
      <c r="D59" s="16">
        <v>3</v>
      </c>
      <c r="E59" s="17">
        <f>D59/D57</f>
        <v>7.4999999999999997E-2</v>
      </c>
      <c r="F59" s="18"/>
      <c r="G59" s="1"/>
      <c r="H59" s="1"/>
      <c r="I59" s="1"/>
    </row>
    <row r="60" spans="1:12" x14ac:dyDescent="0.25">
      <c r="A60" s="19"/>
      <c r="B60" s="19"/>
      <c r="C60" s="4"/>
      <c r="D60" s="19"/>
      <c r="E60" s="3"/>
      <c r="F60" s="1"/>
      <c r="G60" s="1"/>
      <c r="H60" s="1"/>
      <c r="I60" s="1"/>
    </row>
    <row r="61" spans="1:12" x14ac:dyDescent="0.25">
      <c r="A61" s="1"/>
      <c r="B61" s="1"/>
      <c r="C61" s="1"/>
      <c r="D61" s="1"/>
      <c r="E61" s="87" t="str">
        <f ca="1">"TP. Hồ Chí Minh, ngày "&amp;  DAY(NOW())&amp;" tháng " &amp;MONTH(NOW())&amp;" năm "&amp;YEAR(NOW())</f>
        <v>TP. Hồ Chí Minh, ngày 20 tháng 6 năm 2017</v>
      </c>
      <c r="F61" s="87"/>
      <c r="G61" s="87"/>
      <c r="H61" s="87"/>
      <c r="I61" s="87"/>
    </row>
    <row r="62" spans="1:12" x14ac:dyDescent="0.25">
      <c r="A62" s="68" t="s">
        <v>84</v>
      </c>
      <c r="B62" s="68"/>
      <c r="C62" s="68"/>
      <c r="D62" s="1"/>
      <c r="E62" s="68" t="s">
        <v>22</v>
      </c>
      <c r="F62" s="68"/>
      <c r="G62" s="68"/>
      <c r="H62" s="68"/>
      <c r="I62" s="68"/>
    </row>
    <row r="63" spans="1:12" x14ac:dyDescent="0.25">
      <c r="A63" s="1"/>
      <c r="B63" s="1"/>
      <c r="C63" s="1">
        <v>3</v>
      </c>
      <c r="D63" s="1"/>
      <c r="E63" s="1"/>
      <c r="F63" s="1"/>
      <c r="G63" s="1"/>
      <c r="H63" s="1"/>
      <c r="I63" s="1"/>
    </row>
    <row r="67" spans="2:8" ht="16.5" x14ac:dyDescent="0.25">
      <c r="B67" s="89" t="s">
        <v>228</v>
      </c>
      <c r="C67" s="89"/>
      <c r="F67" s="88" t="s">
        <v>222</v>
      </c>
      <c r="G67" s="88"/>
      <c r="H67" s="88"/>
    </row>
  </sheetData>
  <protectedRanges>
    <protectedRange sqref="A63:D63" name="Range5"/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E63:I63" name="Range5_1_1"/>
    <protectedRange sqref="B15:D55" name="Range3_3_2"/>
  </protectedRanges>
  <mergeCells count="28">
    <mergeCell ref="F67:H67"/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  <mergeCell ref="B67:C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3 H55">
    <cfRule type="cellIs" dxfId="5" priority="4" stopIfTrue="1" operator="equal">
      <formula>"F"</formula>
    </cfRule>
  </conditionalFormatting>
  <conditionalFormatting sqref="G15:G53 G55">
    <cfRule type="expression" dxfId="4" priority="3" stopIfTrue="1">
      <formula>MAX(#REF!)&lt;4</formula>
    </cfRule>
  </conditionalFormatting>
  <conditionalFormatting sqref="H54">
    <cfRule type="cellIs" dxfId="3" priority="2" stopIfTrue="1" operator="equal">
      <formula>"F"</formula>
    </cfRule>
  </conditionalFormatting>
  <conditionalFormatting sqref="G54">
    <cfRule type="expression" dxfId="2" priority="1" stopIfTrue="1">
      <formula>MAX(#REF!)&lt;4</formula>
    </cfRule>
  </conditionalFormatting>
  <pageMargins left="0.40625" right="1.0416666666666701E-2" top="0.52" bottom="7.2916666666666699E-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5" sqref="I5"/>
    </sheetView>
  </sheetViews>
  <sheetFormatPr defaultRowHeight="15" x14ac:dyDescent="0.25"/>
  <cols>
    <col min="3" max="3" width="21.85546875" customWidth="1"/>
    <col min="4" max="4" width="14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23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60"/>
      <c r="B5" s="60"/>
      <c r="C5" s="60"/>
      <c r="D5" s="60"/>
      <c r="E5" s="1"/>
      <c r="F5" s="1"/>
      <c r="G5" s="1"/>
      <c r="H5" s="1"/>
      <c r="I5" s="1"/>
    </row>
    <row r="6" spans="1:9" ht="19.5" x14ac:dyDescent="0.3">
      <c r="A6" s="70" t="s">
        <v>227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71" t="s">
        <v>6</v>
      </c>
      <c r="B8" s="71"/>
      <c r="C8" s="71" t="s">
        <v>232</v>
      </c>
      <c r="D8" s="71"/>
      <c r="E8" s="71" t="s">
        <v>7</v>
      </c>
      <c r="F8" s="71"/>
      <c r="G8" s="60">
        <v>3</v>
      </c>
      <c r="H8" s="3"/>
      <c r="I8" s="3"/>
    </row>
    <row r="9" spans="1:9" ht="15.75" x14ac:dyDescent="0.25">
      <c r="A9" s="71" t="s">
        <v>8</v>
      </c>
      <c r="B9" s="71"/>
      <c r="C9" s="71" t="s">
        <v>236</v>
      </c>
      <c r="D9" s="71"/>
      <c r="E9" s="71" t="s">
        <v>9</v>
      </c>
      <c r="F9" s="71"/>
      <c r="G9" s="60" t="s">
        <v>230</v>
      </c>
      <c r="H9" s="3"/>
      <c r="I9" s="3"/>
    </row>
    <row r="10" spans="1:9" ht="15.75" x14ac:dyDescent="0.25">
      <c r="A10" s="71" t="s">
        <v>10</v>
      </c>
      <c r="B10" s="71"/>
      <c r="C10" s="71" t="s">
        <v>223</v>
      </c>
      <c r="D10" s="71"/>
      <c r="E10" s="19" t="s">
        <v>96</v>
      </c>
      <c r="F10" s="4"/>
      <c r="G10" s="55" t="s">
        <v>224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11</v>
      </c>
      <c r="B12" s="75" t="s">
        <v>12</v>
      </c>
      <c r="C12" s="77" t="s">
        <v>13</v>
      </c>
      <c r="D12" s="78"/>
      <c r="E12" s="5" t="s">
        <v>14</v>
      </c>
      <c r="F12" s="5" t="s">
        <v>15</v>
      </c>
      <c r="G12" s="81" t="s">
        <v>16</v>
      </c>
      <c r="H12" s="82"/>
      <c r="I12" s="83" t="s">
        <v>17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18</v>
      </c>
      <c r="H13" s="7" t="s">
        <v>19</v>
      </c>
      <c r="I13" s="84"/>
    </row>
    <row r="14" spans="1:9" ht="15.75" x14ac:dyDescent="0.25">
      <c r="A14" s="62">
        <v>1</v>
      </c>
      <c r="B14" s="62">
        <v>2</v>
      </c>
      <c r="C14" s="85">
        <v>3</v>
      </c>
      <c r="D14" s="85"/>
      <c r="E14" s="62">
        <v>4</v>
      </c>
      <c r="F14" s="62">
        <v>5</v>
      </c>
      <c r="G14" s="62">
        <v>6</v>
      </c>
      <c r="H14" s="61">
        <v>7</v>
      </c>
      <c r="I14" s="7">
        <v>8</v>
      </c>
    </row>
    <row r="15" spans="1:9" ht="15.75" x14ac:dyDescent="0.25">
      <c r="A15" s="24">
        <v>1</v>
      </c>
      <c r="B15" s="44"/>
      <c r="C15" s="45" t="s">
        <v>235</v>
      </c>
      <c r="D15" s="46" t="s">
        <v>56</v>
      </c>
      <c r="E15" s="26">
        <v>7</v>
      </c>
      <c r="F15" s="9">
        <v>7</v>
      </c>
      <c r="G15" s="28">
        <f>E15*$E$13+F15*$F$13</f>
        <v>7</v>
      </c>
      <c r="H15" s="10" t="str">
        <f>IF(G15&lt;4,"F",IF(G15&lt;=4.9,"D",IF(G15&lt;=5.4,"D+",IF(G15&lt;=5.9,"C",IF(G15&lt;=6.9,"C+",IF(G15&lt;=7.9,"B",IF(G15&lt;=8.4,"B+","A")))))))</f>
        <v>B</v>
      </c>
      <c r="I15" s="30"/>
    </row>
    <row r="16" spans="1:9" ht="16.5" x14ac:dyDescent="0.25">
      <c r="A16" s="32">
        <v>2</v>
      </c>
      <c r="B16" s="38"/>
      <c r="C16" s="53"/>
      <c r="D16" s="39"/>
      <c r="E16" s="33"/>
      <c r="F16" s="22"/>
      <c r="G16" s="34"/>
      <c r="H16" s="37"/>
      <c r="I16" s="35"/>
    </row>
    <row r="17" spans="1:9" ht="15.75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12" t="str">
        <f>"Cộng danh sách gồm "</f>
        <v xml:space="preserve">Cộng danh sách gồm </v>
      </c>
      <c r="B18" s="12"/>
      <c r="C18" s="12"/>
      <c r="D18" s="13">
        <f>COUNTA(H15:H16)</f>
        <v>1</v>
      </c>
      <c r="E18" s="14">
        <v>1</v>
      </c>
      <c r="F18" s="15"/>
      <c r="G18" s="1"/>
      <c r="H18" s="1"/>
      <c r="I18" s="1"/>
    </row>
    <row r="19" spans="1:9" ht="15.75" x14ac:dyDescent="0.25">
      <c r="A19" s="86" t="s">
        <v>20</v>
      </c>
      <c r="B19" s="86"/>
      <c r="C19" s="86"/>
      <c r="D19" s="16">
        <v>0</v>
      </c>
      <c r="E19" s="17">
        <f>D19/D18</f>
        <v>0</v>
      </c>
      <c r="F19" s="18"/>
      <c r="G19" s="1"/>
      <c r="H19" s="1"/>
      <c r="I19" s="1"/>
    </row>
    <row r="20" spans="1:9" ht="15.75" x14ac:dyDescent="0.25">
      <c r="A20" s="86" t="s">
        <v>21</v>
      </c>
      <c r="B20" s="86"/>
      <c r="C20" s="86"/>
      <c r="D20" s="16">
        <v>1</v>
      </c>
      <c r="E20" s="17">
        <f>D20/D18</f>
        <v>1</v>
      </c>
      <c r="F20" s="18"/>
      <c r="G20" s="1"/>
      <c r="H20" s="1"/>
      <c r="I20" s="1"/>
    </row>
    <row r="21" spans="1:9" ht="15.75" x14ac:dyDescent="0.25">
      <c r="A21" s="19"/>
      <c r="B21" s="19"/>
      <c r="C21" s="4"/>
      <c r="D21" s="19"/>
      <c r="E21" s="3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87" t="str">
        <f ca="1">"TP. Hồ Chí Minh, ngày "&amp;  DAY(NOW())&amp;" tháng " &amp;MONTH(NOW())&amp;" năm "&amp;YEAR(NOW())</f>
        <v>TP. Hồ Chí Minh, ngày 20 tháng 6 năm 2017</v>
      </c>
      <c r="F22" s="87"/>
      <c r="G22" s="87"/>
      <c r="H22" s="87"/>
      <c r="I22" s="87"/>
    </row>
    <row r="23" spans="1:9" ht="15.75" x14ac:dyDescent="0.25">
      <c r="A23" s="68" t="s">
        <v>84</v>
      </c>
      <c r="B23" s="68"/>
      <c r="C23" s="68"/>
      <c r="D23" s="1"/>
      <c r="E23" s="68" t="s">
        <v>22</v>
      </c>
      <c r="F23" s="68"/>
      <c r="G23" s="68"/>
      <c r="H23" s="68"/>
      <c r="I23" s="68"/>
    </row>
    <row r="24" spans="1:9" ht="15.75" x14ac:dyDescent="0.25">
      <c r="A24" s="1"/>
      <c r="B24" s="1"/>
      <c r="C24" s="1">
        <v>3</v>
      </c>
      <c r="D24" s="1"/>
      <c r="E24" s="1"/>
      <c r="F24" s="1"/>
      <c r="G24" s="1"/>
      <c r="H24" s="1"/>
      <c r="I24" s="1"/>
    </row>
    <row r="28" spans="1:9" ht="16.5" x14ac:dyDescent="0.25">
      <c r="B28" s="89" t="s">
        <v>228</v>
      </c>
      <c r="C28" s="89"/>
      <c r="F28" s="88" t="s">
        <v>222</v>
      </c>
      <c r="G28" s="88"/>
      <c r="H28" s="88"/>
    </row>
  </sheetData>
  <protectedRanges>
    <protectedRange sqref="A24:D24" name="Range5_2"/>
    <protectedRange sqref="I15:I16" name="Range4_2"/>
    <protectedRange sqref="E15:F16" name="Range3_2"/>
    <protectedRange sqref="A4" name="Range1_2"/>
    <protectedRange sqref="E13:F13" name="Range6_2"/>
    <protectedRange sqref="C8:C10 G8:G9" name="Range2_1_2"/>
    <protectedRange sqref="E24:I24" name="Range5_1_1_2"/>
    <protectedRange sqref="B15:D16" name="Range3_3_2_2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B28:C28"/>
    <mergeCell ref="F28:H28"/>
    <mergeCell ref="I12:I13"/>
    <mergeCell ref="C14:D14"/>
    <mergeCell ref="A19:C19"/>
    <mergeCell ref="A20:C20"/>
    <mergeCell ref="E22:I22"/>
    <mergeCell ref="A23:C23"/>
    <mergeCell ref="E23:I23"/>
    <mergeCell ref="G12:H12"/>
  </mergeCells>
  <conditionalFormatting sqref="H15:H16">
    <cfRule type="cellIs" dxfId="1" priority="1" stopIfTrue="1" operator="equal">
      <formula>"F"</formula>
    </cfRule>
  </conditionalFormatting>
  <conditionalFormatting sqref="G15:G16">
    <cfRule type="expression" dxfId="0" priority="2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05ĐH_KTĐ3</vt:lpstr>
      <vt:lpstr>05ĐH_QLDD4</vt:lpstr>
      <vt:lpstr>HOCJ GHEP</vt:lpstr>
      <vt:lpstr>'05ĐH_KTĐ3'!Print_Titles</vt:lpstr>
      <vt:lpstr>'05ĐH_QLDD4'!Print_Titles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2017-06-20T13:14:51Z</dcterms:modified>
</cp:coreProperties>
</file>