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1000"/>
  </bookViews>
  <sheets>
    <sheet name="06ĐH_KTTN1" sheetId="6" r:id="rId1"/>
    <sheet name="06ĐH_KTTN2" sheetId="7" r:id="rId2"/>
  </sheets>
  <calcPr calcId="144525"/>
</workbook>
</file>

<file path=xl/calcChain.xml><?xml version="1.0" encoding="utf-8"?>
<calcChain xmlns="http://schemas.openxmlformats.org/spreadsheetml/2006/main">
  <c r="G67" i="6" l="1"/>
  <c r="H67" i="6" s="1"/>
  <c r="E54" i="7" l="1"/>
  <c r="A50" i="7"/>
  <c r="G48" i="7"/>
  <c r="H48" i="7" s="1"/>
  <c r="G47" i="7"/>
  <c r="H47" i="7" s="1"/>
  <c r="G46" i="7"/>
  <c r="H46" i="7" s="1"/>
  <c r="G45" i="7"/>
  <c r="H45" i="7" s="1"/>
  <c r="H44" i="7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E73" i="6"/>
  <c r="A69" i="6"/>
  <c r="G66" i="6"/>
  <c r="H66" i="6" s="1"/>
  <c r="G65" i="6"/>
  <c r="H65" i="6" s="1"/>
  <c r="G64" i="6"/>
  <c r="H64" i="6" s="1"/>
  <c r="G63" i="6"/>
  <c r="H63" i="6" s="1"/>
  <c r="G62" i="6"/>
  <c r="H62" i="6" s="1"/>
  <c r="G61" i="6"/>
  <c r="H61" i="6" s="1"/>
  <c r="G60" i="6"/>
  <c r="H60" i="6" s="1"/>
  <c r="G59" i="6"/>
  <c r="H59" i="6" s="1"/>
  <c r="G58" i="6"/>
  <c r="H58" i="6" s="1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D52" i="7" l="1"/>
  <c r="H15" i="7"/>
  <c r="D50" i="7" s="1"/>
  <c r="D51" i="7"/>
  <c r="H15" i="6"/>
  <c r="D70" i="6"/>
  <c r="E71" i="6" l="1"/>
  <c r="E70" i="6"/>
  <c r="E51" i="7"/>
</calcChain>
</file>

<file path=xl/sharedStrings.xml><?xml version="1.0" encoding="utf-8"?>
<sst xmlns="http://schemas.openxmlformats.org/spreadsheetml/2006/main" count="325" uniqueCount="271">
  <si>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</si>
  <si>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</si>
  <si>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</si>
  <si>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</si>
  <si>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</si>
  <si>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</si>
  <si>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LỚP: 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</si>
  <si>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</si>
  <si>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</si>
  <si>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</si>
  <si>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</si>
  <si>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</si>
  <si>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</si>
  <si>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</si>
  <si>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</si>
  <si>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</si>
  <si>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</si>
  <si>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</si>
  <si>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</si>
  <si>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</si>
  <si>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</si>
  <si>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</si>
  <si>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Bình</t>
  </si>
  <si>
    <t>Cường</t>
  </si>
  <si>
    <t>Dung</t>
  </si>
  <si>
    <t>Duy</t>
  </si>
  <si>
    <t>Hiếu</t>
  </si>
  <si>
    <t>Huyền</t>
  </si>
  <si>
    <t xml:space="preserve">Trần Thị Thu </t>
  </si>
  <si>
    <t>Kim</t>
  </si>
  <si>
    <t>Ngọc</t>
  </si>
  <si>
    <t>Nhung</t>
  </si>
  <si>
    <t>Quân</t>
  </si>
  <si>
    <t>Thanh</t>
  </si>
  <si>
    <t>Thiện</t>
  </si>
  <si>
    <t>Thuận</t>
  </si>
  <si>
    <t>Vỹ</t>
  </si>
  <si>
    <t>Châu</t>
  </si>
  <si>
    <t>Dương</t>
  </si>
  <si>
    <t>Đạt</t>
  </si>
  <si>
    <t>Hằng</t>
  </si>
  <si>
    <t>Nguyễn Minh</t>
  </si>
  <si>
    <t>Khang</t>
  </si>
  <si>
    <t>Mai</t>
  </si>
  <si>
    <t>Nhi</t>
  </si>
  <si>
    <t>Phúc</t>
  </si>
  <si>
    <t>Sang</t>
  </si>
  <si>
    <t>Nguyễn Hoài</t>
  </si>
  <si>
    <t>Thành</t>
  </si>
  <si>
    <t>Vy</t>
  </si>
  <si>
    <t>Hiền</t>
  </si>
  <si>
    <t>Hoàng</t>
  </si>
  <si>
    <t>Phạm Ngọc</t>
  </si>
  <si>
    <t>Linh</t>
  </si>
  <si>
    <t>Nguyễn Hoàng</t>
  </si>
  <si>
    <t>Minh</t>
  </si>
  <si>
    <t>Phương</t>
  </si>
  <si>
    <t>Quỳnh</t>
  </si>
  <si>
    <t>Tài</t>
  </si>
  <si>
    <t>Thảo</t>
  </si>
  <si>
    <t>An</t>
  </si>
  <si>
    <t>Hân</t>
  </si>
  <si>
    <t xml:space="preserve">Nguyễn Thị Diễm </t>
  </si>
  <si>
    <t>Ngân</t>
  </si>
  <si>
    <t>Thư</t>
  </si>
  <si>
    <t>Thương</t>
  </si>
  <si>
    <t>Trang</t>
  </si>
  <si>
    <t>Trúc</t>
  </si>
  <si>
    <t>Diễm</t>
  </si>
  <si>
    <t>Hoa</t>
  </si>
  <si>
    <t>Nhân</t>
  </si>
  <si>
    <t>Vinh</t>
  </si>
  <si>
    <t>Nguyễn Thị</t>
  </si>
  <si>
    <t>Yến</t>
  </si>
  <si>
    <t>Lâm</t>
  </si>
  <si>
    <t>Ly</t>
  </si>
  <si>
    <t>Trân</t>
  </si>
  <si>
    <t>Nguyễn Quốc</t>
  </si>
  <si>
    <t>Lý</t>
  </si>
  <si>
    <t>Lê Thị Hồng</t>
  </si>
  <si>
    <t>Nguyễn Thị Tuyết</t>
  </si>
  <si>
    <t>Trần Thị Thu</t>
  </si>
  <si>
    <t>Tân</t>
  </si>
  <si>
    <t>Trần Thị Ngọc</t>
  </si>
  <si>
    <t>Đô</t>
  </si>
  <si>
    <t>Hà</t>
  </si>
  <si>
    <t>Nguyễn Thị Thu</t>
  </si>
  <si>
    <t>Loan</t>
  </si>
  <si>
    <t>Thi</t>
  </si>
  <si>
    <t>Nguyễn Thị Ngọc</t>
  </si>
  <si>
    <t>Thúy</t>
  </si>
  <si>
    <t>Nguyễn Thị Thúy</t>
  </si>
  <si>
    <t>Lê Ngọc</t>
  </si>
  <si>
    <t xml:space="preserve">KHOA LUẬT VÀ LÝ LUẬN CHÍNH TRỊ </t>
  </si>
  <si>
    <t>Ánh</t>
  </si>
  <si>
    <t>Nhàn</t>
  </si>
  <si>
    <t>Phạm Thị</t>
  </si>
  <si>
    <t>Thông</t>
  </si>
  <si>
    <t xml:space="preserve">Phạm Văn </t>
  </si>
  <si>
    <t>Trần Công</t>
  </si>
  <si>
    <t>Lê Yến</t>
  </si>
  <si>
    <t>0650110001</t>
  </si>
  <si>
    <t>0650110002</t>
  </si>
  <si>
    <t>Nguyễn Thị Vân</t>
  </si>
  <si>
    <t>0650110003</t>
  </si>
  <si>
    <t xml:space="preserve">Hoàng Thị Kim </t>
  </si>
  <si>
    <t>0650110004</t>
  </si>
  <si>
    <t>Văn Thị Mộng</t>
  </si>
  <si>
    <t>Cầm</t>
  </si>
  <si>
    <t>0650110005</t>
  </si>
  <si>
    <t xml:space="preserve">Nguyễn Ngọc Bảo </t>
  </si>
  <si>
    <t>0650110006</t>
  </si>
  <si>
    <t>0650110100</t>
  </si>
  <si>
    <t>Lê Thị Hoàng</t>
  </si>
  <si>
    <t>0650110008</t>
  </si>
  <si>
    <t>Nguyễn Ngọc Thùy</t>
  </si>
  <si>
    <t>0650110007</t>
  </si>
  <si>
    <t>Vũ Thế</t>
  </si>
  <si>
    <t>0650110009</t>
  </si>
  <si>
    <t xml:space="preserve">Phạm Thị Thu </t>
  </si>
  <si>
    <t>0650110011</t>
  </si>
  <si>
    <t>0650110010</t>
  </si>
  <si>
    <t>Vũ Hằng Ngọc</t>
  </si>
  <si>
    <t>0650110012</t>
  </si>
  <si>
    <t>0650110014</t>
  </si>
  <si>
    <t xml:space="preserve">Đàm Trung </t>
  </si>
  <si>
    <t>0650110013</t>
  </si>
  <si>
    <t>Tôn Thị</t>
  </si>
  <si>
    <t>0650110015</t>
  </si>
  <si>
    <t>Trần Vũ</t>
  </si>
  <si>
    <t>0650110016</t>
  </si>
  <si>
    <t>0650110017</t>
  </si>
  <si>
    <t xml:space="preserve">Trắc Vĩnh </t>
  </si>
  <si>
    <t>0650110018</t>
  </si>
  <si>
    <t>Tạ Quế</t>
  </si>
  <si>
    <t>0650110019</t>
  </si>
  <si>
    <t>Lê Thị Thùy</t>
  </si>
  <si>
    <t>0650110020</t>
  </si>
  <si>
    <t xml:space="preserve">Phan Huỳnh Mỹ </t>
  </si>
  <si>
    <t>0650110021</t>
  </si>
  <si>
    <t>Lưu</t>
  </si>
  <si>
    <t>0650110022</t>
  </si>
  <si>
    <t xml:space="preserve">Nguyễn Phương </t>
  </si>
  <si>
    <t>0650110023</t>
  </si>
  <si>
    <t>Nguyễn Nguyễn Bình</t>
  </si>
  <si>
    <t>0650110024</t>
  </si>
  <si>
    <t>0650110025</t>
  </si>
  <si>
    <t xml:space="preserve">Trần Thị </t>
  </si>
  <si>
    <t>0650110026</t>
  </si>
  <si>
    <t>Hồ Thanh</t>
  </si>
  <si>
    <t>0650110028</t>
  </si>
  <si>
    <t>Nguyễn Yến</t>
  </si>
  <si>
    <t>0650110027</t>
  </si>
  <si>
    <t>Trần Ngọc Hoàng</t>
  </si>
  <si>
    <t>0650110029</t>
  </si>
  <si>
    <t>Đào Thị Hồng</t>
  </si>
  <si>
    <t>0650110030</t>
  </si>
  <si>
    <t>0650110031</t>
  </si>
  <si>
    <t>0650110032</t>
  </si>
  <si>
    <t>0650110033</t>
  </si>
  <si>
    <t>0650110034</t>
  </si>
  <si>
    <t xml:space="preserve">Trần Tiến </t>
  </si>
  <si>
    <t>0650110035</t>
  </si>
  <si>
    <t>0650110036</t>
  </si>
  <si>
    <t xml:space="preserve">Trịnh Thành </t>
  </si>
  <si>
    <t>0650110040</t>
  </si>
  <si>
    <t>Dương Bình</t>
  </si>
  <si>
    <t>0650110042</t>
  </si>
  <si>
    <t xml:space="preserve">Phan Thị Thanh </t>
  </si>
  <si>
    <t>0650110037</t>
  </si>
  <si>
    <t>Đoàn Thái Anh</t>
  </si>
  <si>
    <t>0650110039</t>
  </si>
  <si>
    <t xml:space="preserve">Lê Thị Anh </t>
  </si>
  <si>
    <t>0650110038</t>
  </si>
  <si>
    <t xml:space="preserve">Trà Ngọc Anh </t>
  </si>
  <si>
    <t>0650110041</t>
  </si>
  <si>
    <t>0650110044</t>
  </si>
  <si>
    <t>Đoàn Thị Thu</t>
  </si>
  <si>
    <t>0650110043</t>
  </si>
  <si>
    <t xml:space="preserve">Võ Hoàng Huyền </t>
  </si>
  <si>
    <t>0650110045</t>
  </si>
  <si>
    <t>Ngô Thanh</t>
  </si>
  <si>
    <t>0650110046</t>
  </si>
  <si>
    <t>Vòng Cảnh</t>
  </si>
  <si>
    <t>Vĩ</t>
  </si>
  <si>
    <t>0650110047</t>
  </si>
  <si>
    <t>0650110048</t>
  </si>
  <si>
    <t>Yên</t>
  </si>
  <si>
    <t>0650110049</t>
  </si>
  <si>
    <t>0650110051</t>
  </si>
  <si>
    <t>Nguyễn Phan</t>
  </si>
  <si>
    <t>0650110053</t>
  </si>
  <si>
    <t xml:space="preserve">Lương Lê Hà </t>
  </si>
  <si>
    <t>0650110052</t>
  </si>
  <si>
    <t>Nguyễn Trí</t>
  </si>
  <si>
    <t>0650110055</t>
  </si>
  <si>
    <t>Bùi Thị Hồng</t>
  </si>
  <si>
    <t>0650110057</t>
  </si>
  <si>
    <t>0650110059</t>
  </si>
  <si>
    <t xml:space="preserve">Lê Vũ Như </t>
  </si>
  <si>
    <t>0650110058</t>
  </si>
  <si>
    <t>Vũ Thị</t>
  </si>
  <si>
    <t>0650110061</t>
  </si>
  <si>
    <t>Nguyễn Hoàng Thiên</t>
  </si>
  <si>
    <t>0650110063</t>
  </si>
  <si>
    <t>Lê Nguyệt Trúc</t>
  </si>
  <si>
    <t>0650110064</t>
  </si>
  <si>
    <t xml:space="preserve">Thạch Ngọc Trúc </t>
  </si>
  <si>
    <t>0650110065</t>
  </si>
  <si>
    <t>0650110068</t>
  </si>
  <si>
    <t>0650110069</t>
  </si>
  <si>
    <t xml:space="preserve">Đỗ Thành </t>
  </si>
  <si>
    <t>0650110070</t>
  </si>
  <si>
    <t>Lương Văn</t>
  </si>
  <si>
    <t>Nhất</t>
  </si>
  <si>
    <t>0650110073</t>
  </si>
  <si>
    <t xml:space="preserve">Nguyễn Trúc </t>
  </si>
  <si>
    <t>0650110071</t>
  </si>
  <si>
    <t>Tạ Thị Yến</t>
  </si>
  <si>
    <t>0650110075</t>
  </si>
  <si>
    <t>Đặng Bá</t>
  </si>
  <si>
    <t>0650110076</t>
  </si>
  <si>
    <t>Trần Thảo</t>
  </si>
  <si>
    <t>0650110077</t>
  </si>
  <si>
    <t>Đào Như</t>
  </si>
  <si>
    <t>0650110078</t>
  </si>
  <si>
    <t>Sương</t>
  </si>
  <si>
    <t>0650110079</t>
  </si>
  <si>
    <t xml:space="preserve">Lê Anh </t>
  </si>
  <si>
    <t>0650110080</t>
  </si>
  <si>
    <t>Phạm Vũ</t>
  </si>
  <si>
    <t>0650110082</t>
  </si>
  <si>
    <t xml:space="preserve">Võ Trí </t>
  </si>
  <si>
    <t>0650110081</t>
  </si>
  <si>
    <t>Võ Vũ</t>
  </si>
  <si>
    <t>0650110083</t>
  </si>
  <si>
    <t>0650110084</t>
  </si>
  <si>
    <t xml:space="preserve">Trần Cẩm </t>
  </si>
  <si>
    <t>0650110085</t>
  </si>
  <si>
    <t>Trần Nguyễn Hoàng</t>
  </si>
  <si>
    <t>Thơ</t>
  </si>
  <si>
    <t>0650110086</t>
  </si>
  <si>
    <t>Tô Anh</t>
  </si>
  <si>
    <t>0650110087</t>
  </si>
  <si>
    <t>0650110088</t>
  </si>
  <si>
    <t>0650110094</t>
  </si>
  <si>
    <t>Lê Triệu</t>
  </si>
  <si>
    <t>0650110095</t>
  </si>
  <si>
    <t xml:space="preserve">Lê Thế </t>
  </si>
  <si>
    <t>0650110096</t>
  </si>
  <si>
    <t xml:space="preserve">Nguyễn Văn Tường </t>
  </si>
  <si>
    <t>0650110097</t>
  </si>
  <si>
    <t>Phạm Thị Bảo</t>
  </si>
  <si>
    <t>06ĐH_KTTN1</t>
  </si>
  <si>
    <t>06ĐH_KTTN2</t>
  </si>
  <si>
    <t>TƯ TƯỞNG HỒ CHÍ MINH</t>
  </si>
  <si>
    <t>HỒ NGỌC VINH</t>
  </si>
  <si>
    <t>Lưu Thị Yến</t>
  </si>
  <si>
    <t>0450040144</t>
  </si>
  <si>
    <t>04 QLĐĐ</t>
  </si>
  <si>
    <t>0450050007</t>
  </si>
  <si>
    <t xml:space="preserve">Võ Thành </t>
  </si>
  <si>
    <t>04 ĐH TV</t>
  </si>
  <si>
    <t xml:space="preserve">Nguyễn Tấn </t>
  </si>
  <si>
    <t>05 ĐHQTTH</t>
  </si>
  <si>
    <t xml:space="preserve">          ThS. Hồ Ngọc Vinh</t>
  </si>
  <si>
    <t xml:space="preserve">            ThS. Hồ Ngọc Vinh</t>
  </si>
  <si>
    <t xml:space="preserve">       SỐ TÍN CHỈ: 02</t>
  </si>
  <si>
    <t xml:space="preserve">       HỌC KỲ: II</t>
  </si>
  <si>
    <t xml:space="preserve">       NĂM HỌC: 2018-2019</t>
  </si>
  <si>
    <t>BẢNG ĐIỂM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</si>
</sst>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1" xfId="0" applyNumberFormat="1" applyFont="1" applyBorder="1" applyAlignment="1">
      <alignment horizontal="center"/>
    </xf>
    <xf numFmtId="2" fontId="3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Border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3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0" fontId="6" fillId="0" borderId="13" xfId="0" quotePrefix="1" applyNumberFormat="1" applyFont="1" applyFill="1" applyBorder="1" applyAlignment="1" applyProtection="1"/>
    <xf numFmtId="165" fontId="3" fillId="0" borderId="1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1" xfId="0" applyNumberFormat="1" applyFont="1" applyBorder="1"/>
    <xf numFmtId="164" fontId="3" fillId="0" borderId="16" xfId="0" applyNumberFormat="1" applyFont="1" applyBorder="1" applyAlignment="1">
      <alignment horizontal="center"/>
    </xf>
    <xf numFmtId="0" fontId="0" fillId="0" borderId="17" xfId="0" applyBorder="1"/>
    <xf numFmtId="0" fontId="6" fillId="0" borderId="18" xfId="0" applyNumberFormat="1" applyFont="1" applyFill="1" applyBorder="1" applyAlignment="1" applyProtection="1"/>
    <xf numFmtId="0" fontId="6" fillId="0" borderId="19" xfId="0" applyNumberFormat="1" applyFont="1" applyFill="1" applyBorder="1" applyAlignment="1" applyProtection="1"/>
    <xf numFmtId="2" fontId="3" fillId="0" borderId="16" xfId="0" applyNumberFormat="1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 applyProtection="1"/>
    <xf numFmtId="0" fontId="6" fillId="0" borderId="23" xfId="0" applyNumberFormat="1" applyFont="1" applyFill="1" applyBorder="1" applyAlignment="1" applyProtection="1"/>
    <xf numFmtId="0" fontId="6" fillId="0" borderId="24" xfId="0" applyNumberFormat="1" applyFont="1" applyFill="1" applyBorder="1" applyAlignment="1" applyProtection="1"/>
    <xf numFmtId="0" fontId="6" fillId="0" borderId="25" xfId="0" quotePrefix="1" applyNumberFormat="1" applyFont="1" applyFill="1" applyBorder="1" applyAlignment="1" applyProtection="1"/>
    <xf numFmtId="0" fontId="6" fillId="0" borderId="26" xfId="0" applyNumberFormat="1" applyFont="1" applyFill="1" applyBorder="1" applyAlignment="1" applyProtection="1"/>
    <xf numFmtId="0" fontId="6" fillId="0" borderId="27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0" fillId="0" borderId="16" xfId="0" applyFont="1" applyBorder="1"/>
    <xf numFmtId="0" fontId="6" fillId="0" borderId="28" xfId="0" applyNumberFormat="1" applyFont="1" applyFill="1" applyBorder="1" applyAlignment="1" applyProtection="1"/>
    <xf numFmtId="0" fontId="3" fillId="0" borderId="16" xfId="0" applyNumberFormat="1" applyFont="1" applyBorder="1"/>
    <xf numFmtId="0" fontId="6" fillId="0" borderId="29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82"/>
  <sheetViews>
    <sheetView tabSelected="1" view="pageLayout" topLeftCell="A59" zoomScaleNormal="100" workbookViewId="0">
      <selection activeCell="F68" sqref="F68"/>
    </sheetView>
  </sheetViews>
  <sheetFormatPr defaultRowHeight="15" x14ac:dyDescent="0.25"/>
  <cols>
    <col min="1" max="1" width="5.7109375" customWidth="1"/>
    <col min="2" max="2" width="13.28515625" customWidth="1"/>
    <col min="3" max="3" width="20.7109375" customWidth="1"/>
    <col min="4" max="4" width="8.140625" customWidth="1"/>
    <col min="6" max="6" width="8.7109375" customWidth="1"/>
    <col min="9" max="9" width="10.42578125" customWidth="1"/>
  </cols>
  <sheetData>
    <row r="1" spans="1:9" ht="15.75" x14ac:dyDescent="0.25">
      <c r="A1" s="55" t="s">
        <v>0</v>
      </c>
      <c r="B1" s="55"/>
      <c r="C1" s="55"/>
      <c r="D1" s="55"/>
      <c r="E1" s="55" t="s">
        <v>1</v>
      </c>
      <c r="F1" s="55"/>
      <c r="G1" s="55"/>
      <c r="H1" s="55"/>
      <c r="I1" s="55"/>
    </row>
    <row r="2" spans="1:9" ht="15.75" x14ac:dyDescent="0.25">
      <c r="A2" s="55" t="s">
        <v>2</v>
      </c>
      <c r="B2" s="55"/>
      <c r="C2" s="55"/>
      <c r="D2" s="55"/>
      <c r="E2" s="56" t="s">
        <v>3</v>
      </c>
      <c r="F2" s="56"/>
      <c r="G2" s="56"/>
      <c r="H2" s="56"/>
      <c r="I2" s="56"/>
    </row>
    <row r="3" spans="1:9" ht="15.75" x14ac:dyDescent="0.25">
      <c r="A3" s="55" t="s">
        <v>4</v>
      </c>
      <c r="B3" s="55"/>
      <c r="C3" s="55"/>
      <c r="D3" s="55"/>
      <c r="E3" s="1"/>
      <c r="F3" s="1"/>
      <c r="G3" s="1"/>
      <c r="H3" s="1"/>
      <c r="I3" s="1"/>
    </row>
    <row r="4" spans="1:9" ht="15.75" x14ac:dyDescent="0.25">
      <c r="A4" s="55" t="s">
        <v>93</v>
      </c>
      <c r="B4" s="55"/>
      <c r="C4" s="55"/>
      <c r="D4" s="5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7" t="s">
        <v>270</v>
      </c>
      <c r="B6" s="57"/>
      <c r="C6" s="57"/>
      <c r="D6" s="57"/>
      <c r="E6" s="57"/>
      <c r="F6" s="57"/>
      <c r="G6" s="57"/>
      <c r="H6" s="57"/>
      <c r="I6" s="57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58" t="s">
        <v>5</v>
      </c>
      <c r="B8" s="58"/>
      <c r="C8" s="58" t="s">
        <v>255</v>
      </c>
      <c r="D8" s="58"/>
      <c r="E8" s="25" t="s">
        <v>267</v>
      </c>
      <c r="F8" s="25"/>
      <c r="G8" s="3"/>
      <c r="H8" s="3"/>
      <c r="I8" s="3"/>
    </row>
    <row r="9" spans="1:9" ht="15.75" x14ac:dyDescent="0.25">
      <c r="A9" s="58" t="s">
        <v>6</v>
      </c>
      <c r="B9" s="58"/>
      <c r="C9" s="58" t="s">
        <v>253</v>
      </c>
      <c r="D9" s="58"/>
      <c r="E9" s="58" t="s">
        <v>268</v>
      </c>
      <c r="F9" s="58"/>
      <c r="G9" s="3"/>
      <c r="H9" s="3"/>
      <c r="I9" s="3"/>
    </row>
    <row r="10" spans="1:9" ht="15.75" x14ac:dyDescent="0.25">
      <c r="A10" s="58" t="s">
        <v>7</v>
      </c>
      <c r="B10" s="58"/>
      <c r="C10" s="58" t="s">
        <v>256</v>
      </c>
      <c r="D10" s="58"/>
      <c r="E10" s="25" t="s">
        <v>269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9" t="s">
        <v>8</v>
      </c>
      <c r="B12" s="61" t="s">
        <v>9</v>
      </c>
      <c r="C12" s="63" t="s">
        <v>10</v>
      </c>
      <c r="D12" s="64"/>
      <c r="E12" s="5" t="s">
        <v>11</v>
      </c>
      <c r="F12" s="5" t="s">
        <v>12</v>
      </c>
      <c r="G12" s="67" t="s">
        <v>13</v>
      </c>
      <c r="H12" s="68"/>
      <c r="I12" s="69" t="s">
        <v>14</v>
      </c>
    </row>
    <row r="13" spans="1:9" ht="15.75" x14ac:dyDescent="0.25">
      <c r="A13" s="60"/>
      <c r="B13" s="62"/>
      <c r="C13" s="65"/>
      <c r="D13" s="66"/>
      <c r="E13" s="6">
        <v>0.3</v>
      </c>
      <c r="F13" s="6">
        <v>0.7</v>
      </c>
      <c r="G13" s="7" t="s">
        <v>15</v>
      </c>
      <c r="H13" s="7" t="s">
        <v>16</v>
      </c>
      <c r="I13" s="70"/>
    </row>
    <row r="14" spans="1:9" ht="15.75" x14ac:dyDescent="0.25">
      <c r="A14" s="8">
        <v>1</v>
      </c>
      <c r="B14" s="8">
        <v>2</v>
      </c>
      <c r="C14" s="71">
        <v>3</v>
      </c>
      <c r="D14" s="7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26" t="s">
        <v>101</v>
      </c>
      <c r="C15" s="27" t="s">
        <v>92</v>
      </c>
      <c r="D15" s="28" t="s">
        <v>60</v>
      </c>
      <c r="E15" s="10">
        <v>6</v>
      </c>
      <c r="F15" s="11">
        <v>6</v>
      </c>
      <c r="G15" s="11">
        <f t="shared" ref="G15:G46" si="0">E15*$E$13+F15*$F$13</f>
        <v>5.9999999999999991</v>
      </c>
      <c r="H15" s="12" t="str">
        <f t="shared" ref="H15:H46" si="1">IF(G15&lt;4,"F",IF(G15&lt;=4.9,"D",IF(G15&lt;=5.4,"D+",IF(G15&lt;=5.9,"C",IF(G15&lt;=6.9,"C+",IF(G15&lt;=7.9,"B",IF(G15&lt;=8.4,"B+","A")))))))</f>
        <v>C+</v>
      </c>
      <c r="I15" s="13"/>
    </row>
    <row r="16" spans="1:9" ht="16.5" x14ac:dyDescent="0.25">
      <c r="A16" s="14">
        <v>2</v>
      </c>
      <c r="B16" s="26" t="s">
        <v>102</v>
      </c>
      <c r="C16" s="27" t="s">
        <v>103</v>
      </c>
      <c r="D16" s="28" t="s">
        <v>21</v>
      </c>
      <c r="E16" s="15">
        <v>8.5</v>
      </c>
      <c r="F16" s="16">
        <v>6</v>
      </c>
      <c r="G16" s="16">
        <f t="shared" si="0"/>
        <v>6.7499999999999991</v>
      </c>
      <c r="H16" s="12" t="str">
        <f t="shared" si="1"/>
        <v>C+</v>
      </c>
      <c r="I16" s="17"/>
    </row>
    <row r="17" spans="1:9" ht="16.5" x14ac:dyDescent="0.25">
      <c r="A17" s="14">
        <v>3</v>
      </c>
      <c r="B17" s="26" t="s">
        <v>104</v>
      </c>
      <c r="C17" s="27" t="s">
        <v>105</v>
      </c>
      <c r="D17" s="28" t="s">
        <v>94</v>
      </c>
      <c r="E17" s="15">
        <v>8</v>
      </c>
      <c r="F17" s="16">
        <v>8.5</v>
      </c>
      <c r="G17" s="16">
        <f t="shared" si="0"/>
        <v>8.35</v>
      </c>
      <c r="H17" s="12" t="str">
        <f t="shared" si="1"/>
        <v>B+</v>
      </c>
      <c r="I17" s="17"/>
    </row>
    <row r="18" spans="1:9" ht="16.5" x14ac:dyDescent="0.25">
      <c r="A18" s="14">
        <v>4</v>
      </c>
      <c r="B18" s="26" t="s">
        <v>106</v>
      </c>
      <c r="C18" s="27" t="s">
        <v>107</v>
      </c>
      <c r="D18" s="28" t="s">
        <v>108</v>
      </c>
      <c r="E18" s="15">
        <v>7.5</v>
      </c>
      <c r="F18" s="16">
        <v>8</v>
      </c>
      <c r="G18" s="16">
        <f t="shared" si="0"/>
        <v>7.85</v>
      </c>
      <c r="H18" s="12" t="str">
        <f t="shared" si="1"/>
        <v>B</v>
      </c>
      <c r="I18" s="17"/>
    </row>
    <row r="19" spans="1:9" ht="16.5" x14ac:dyDescent="0.25">
      <c r="A19" s="14">
        <v>5</v>
      </c>
      <c r="B19" s="26" t="s">
        <v>109</v>
      </c>
      <c r="C19" s="27" t="s">
        <v>110</v>
      </c>
      <c r="D19" s="28" t="s">
        <v>37</v>
      </c>
      <c r="E19" s="15">
        <v>7.5</v>
      </c>
      <c r="F19" s="16">
        <v>8</v>
      </c>
      <c r="G19" s="16">
        <f t="shared" si="0"/>
        <v>7.85</v>
      </c>
      <c r="H19" s="12" t="str">
        <f t="shared" si="1"/>
        <v>B</v>
      </c>
      <c r="I19" s="17"/>
    </row>
    <row r="20" spans="1:9" ht="16.5" x14ac:dyDescent="0.25">
      <c r="A20" s="14">
        <v>6</v>
      </c>
      <c r="B20" s="26" t="s">
        <v>111</v>
      </c>
      <c r="C20" s="27" t="s">
        <v>77</v>
      </c>
      <c r="D20" s="28" t="s">
        <v>23</v>
      </c>
      <c r="E20" s="15">
        <v>6.5</v>
      </c>
      <c r="F20" s="16">
        <v>6</v>
      </c>
      <c r="G20" s="16">
        <f t="shared" si="0"/>
        <v>6.1499999999999995</v>
      </c>
      <c r="H20" s="12" t="str">
        <f t="shared" si="1"/>
        <v>C+</v>
      </c>
      <c r="I20" s="17"/>
    </row>
    <row r="21" spans="1:9" ht="16.5" x14ac:dyDescent="0.25">
      <c r="A21" s="14">
        <v>7</v>
      </c>
      <c r="B21" s="26" t="s">
        <v>112</v>
      </c>
      <c r="C21" s="27" t="s">
        <v>113</v>
      </c>
      <c r="D21" s="28" t="s">
        <v>24</v>
      </c>
      <c r="E21" s="15">
        <v>0</v>
      </c>
      <c r="F21" s="16"/>
      <c r="G21" s="16">
        <f t="shared" si="0"/>
        <v>0</v>
      </c>
      <c r="H21" s="12" t="str">
        <f t="shared" si="1"/>
        <v>F</v>
      </c>
      <c r="I21" s="17"/>
    </row>
    <row r="22" spans="1:9" ht="16.5" x14ac:dyDescent="0.25">
      <c r="A22" s="14">
        <v>8</v>
      </c>
      <c r="B22" s="26" t="s">
        <v>114</v>
      </c>
      <c r="C22" s="27" t="s">
        <v>115</v>
      </c>
      <c r="D22" s="28" t="s">
        <v>38</v>
      </c>
      <c r="E22" s="15">
        <v>7.5</v>
      </c>
      <c r="F22" s="16">
        <v>7</v>
      </c>
      <c r="G22" s="16">
        <f t="shared" si="0"/>
        <v>7.1499999999999995</v>
      </c>
      <c r="H22" s="12" t="str">
        <f t="shared" si="1"/>
        <v>B</v>
      </c>
      <c r="I22" s="17"/>
    </row>
    <row r="23" spans="1:9" ht="16.5" x14ac:dyDescent="0.25">
      <c r="A23" s="14">
        <v>9</v>
      </c>
      <c r="B23" s="26" t="s">
        <v>116</v>
      </c>
      <c r="C23" s="27" t="s">
        <v>117</v>
      </c>
      <c r="D23" s="28" t="s">
        <v>84</v>
      </c>
      <c r="E23" s="15">
        <v>5</v>
      </c>
      <c r="F23" s="16">
        <v>7</v>
      </c>
      <c r="G23" s="16">
        <f t="shared" si="0"/>
        <v>6.3999999999999995</v>
      </c>
      <c r="H23" s="12" t="str">
        <f t="shared" si="1"/>
        <v>C+</v>
      </c>
      <c r="I23" s="17"/>
    </row>
    <row r="24" spans="1:9" ht="16.5" x14ac:dyDescent="0.25">
      <c r="A24" s="14">
        <v>10</v>
      </c>
      <c r="B24" s="26" t="s">
        <v>118</v>
      </c>
      <c r="C24" s="27" t="s">
        <v>119</v>
      </c>
      <c r="D24" s="28" t="s">
        <v>85</v>
      </c>
      <c r="E24" s="15">
        <v>8</v>
      </c>
      <c r="F24" s="16">
        <v>7</v>
      </c>
      <c r="G24" s="16">
        <f t="shared" si="0"/>
        <v>7.2999999999999989</v>
      </c>
      <c r="H24" s="12" t="str">
        <f t="shared" si="1"/>
        <v>B</v>
      </c>
      <c r="I24" s="17"/>
    </row>
    <row r="25" spans="1:9" ht="16.5" x14ac:dyDescent="0.25">
      <c r="A25" s="14">
        <v>11</v>
      </c>
      <c r="B25" s="26" t="s">
        <v>120</v>
      </c>
      <c r="C25" s="27" t="s">
        <v>91</v>
      </c>
      <c r="D25" s="28" t="s">
        <v>40</v>
      </c>
      <c r="E25" s="15">
        <v>8</v>
      </c>
      <c r="F25" s="16">
        <v>8</v>
      </c>
      <c r="G25" s="16">
        <f t="shared" si="0"/>
        <v>8</v>
      </c>
      <c r="H25" s="12" t="str">
        <f t="shared" si="1"/>
        <v>B+</v>
      </c>
      <c r="I25" s="17"/>
    </row>
    <row r="26" spans="1:9" ht="16.5" x14ac:dyDescent="0.25">
      <c r="A26" s="14">
        <v>12</v>
      </c>
      <c r="B26" s="26" t="s">
        <v>121</v>
      </c>
      <c r="C26" s="27" t="s">
        <v>122</v>
      </c>
      <c r="D26" s="28" t="s">
        <v>61</v>
      </c>
      <c r="E26" s="15">
        <v>7.5</v>
      </c>
      <c r="F26" s="16">
        <v>8</v>
      </c>
      <c r="G26" s="16">
        <f t="shared" si="0"/>
        <v>7.85</v>
      </c>
      <c r="H26" s="12" t="str">
        <f t="shared" si="1"/>
        <v>B</v>
      </c>
      <c r="I26" s="17"/>
    </row>
    <row r="27" spans="1:9" ht="16.5" x14ac:dyDescent="0.25">
      <c r="A27" s="14">
        <v>13</v>
      </c>
      <c r="B27" s="26" t="s">
        <v>123</v>
      </c>
      <c r="C27" s="27" t="s">
        <v>47</v>
      </c>
      <c r="D27" s="28" t="s">
        <v>50</v>
      </c>
      <c r="E27" s="15">
        <v>8</v>
      </c>
      <c r="F27" s="16">
        <v>5</v>
      </c>
      <c r="G27" s="16">
        <f t="shared" si="0"/>
        <v>5.9</v>
      </c>
      <c r="H27" s="12" t="str">
        <f t="shared" si="1"/>
        <v>C</v>
      </c>
      <c r="I27" s="17"/>
    </row>
    <row r="28" spans="1:9" ht="16.5" x14ac:dyDescent="0.25">
      <c r="A28" s="14">
        <v>14</v>
      </c>
      <c r="B28" s="26" t="s">
        <v>124</v>
      </c>
      <c r="C28" s="27" t="s">
        <v>125</v>
      </c>
      <c r="D28" s="28" t="s">
        <v>26</v>
      </c>
      <c r="E28" s="15">
        <v>7.5</v>
      </c>
      <c r="F28" s="16">
        <v>6</v>
      </c>
      <c r="G28" s="16">
        <f t="shared" si="0"/>
        <v>6.4499999999999993</v>
      </c>
      <c r="H28" s="12" t="str">
        <f t="shared" si="1"/>
        <v>C+</v>
      </c>
      <c r="I28" s="17"/>
    </row>
    <row r="29" spans="1:9" ht="16.5" x14ac:dyDescent="0.25">
      <c r="A29" s="14">
        <v>15</v>
      </c>
      <c r="B29" s="26" t="s">
        <v>126</v>
      </c>
      <c r="C29" s="27" t="s">
        <v>127</v>
      </c>
      <c r="D29" s="28" t="s">
        <v>26</v>
      </c>
      <c r="E29" s="15">
        <v>8</v>
      </c>
      <c r="F29" s="16">
        <v>8.5</v>
      </c>
      <c r="G29" s="16">
        <f t="shared" si="0"/>
        <v>8.35</v>
      </c>
      <c r="H29" s="12" t="str">
        <f t="shared" si="1"/>
        <v>B+</v>
      </c>
      <c r="I29" s="17"/>
    </row>
    <row r="30" spans="1:9" ht="16.5" x14ac:dyDescent="0.25">
      <c r="A30" s="14">
        <v>16</v>
      </c>
      <c r="B30" s="26" t="s">
        <v>128</v>
      </c>
      <c r="C30" s="27" t="s">
        <v>129</v>
      </c>
      <c r="D30" s="28" t="s">
        <v>51</v>
      </c>
      <c r="E30" s="15">
        <v>6.5</v>
      </c>
      <c r="F30" s="16">
        <v>7</v>
      </c>
      <c r="G30" s="16">
        <f t="shared" si="0"/>
        <v>6.85</v>
      </c>
      <c r="H30" s="12" t="str">
        <f t="shared" si="1"/>
        <v>C+</v>
      </c>
      <c r="I30" s="17"/>
    </row>
    <row r="31" spans="1:9" ht="16.5" x14ac:dyDescent="0.25">
      <c r="A31" s="14">
        <v>17</v>
      </c>
      <c r="B31" s="26" t="s">
        <v>130</v>
      </c>
      <c r="C31" s="27" t="s">
        <v>83</v>
      </c>
      <c r="D31" s="28" t="s">
        <v>27</v>
      </c>
      <c r="E31" s="15">
        <v>8</v>
      </c>
      <c r="F31" s="16">
        <v>6</v>
      </c>
      <c r="G31" s="16">
        <f t="shared" si="0"/>
        <v>6.6</v>
      </c>
      <c r="H31" s="12" t="str">
        <f t="shared" si="1"/>
        <v>C+</v>
      </c>
      <c r="I31" s="17"/>
    </row>
    <row r="32" spans="1:9" ht="16.5" x14ac:dyDescent="0.25">
      <c r="A32" s="14">
        <v>18</v>
      </c>
      <c r="B32" s="26" t="s">
        <v>131</v>
      </c>
      <c r="C32" s="27" t="s">
        <v>132</v>
      </c>
      <c r="D32" s="28" t="s">
        <v>42</v>
      </c>
      <c r="E32" s="15">
        <v>7</v>
      </c>
      <c r="F32" s="16">
        <v>7</v>
      </c>
      <c r="G32" s="16">
        <f t="shared" si="0"/>
        <v>7</v>
      </c>
      <c r="H32" s="12" t="str">
        <f t="shared" si="1"/>
        <v>B</v>
      </c>
      <c r="I32" s="17"/>
    </row>
    <row r="33" spans="1:9" ht="16.5" x14ac:dyDescent="0.25">
      <c r="A33" s="14">
        <v>19</v>
      </c>
      <c r="B33" s="26" t="s">
        <v>133</v>
      </c>
      <c r="C33" s="27" t="s">
        <v>134</v>
      </c>
      <c r="D33" s="28" t="s">
        <v>74</v>
      </c>
      <c r="E33" s="15">
        <v>0</v>
      </c>
      <c r="F33" s="16">
        <v>0</v>
      </c>
      <c r="G33" s="16">
        <f t="shared" si="0"/>
        <v>0</v>
      </c>
      <c r="H33" s="12" t="str">
        <f t="shared" si="1"/>
        <v>F</v>
      </c>
      <c r="I33" s="17"/>
    </row>
    <row r="34" spans="1:9" ht="16.5" x14ac:dyDescent="0.25">
      <c r="A34" s="14">
        <v>20</v>
      </c>
      <c r="B34" s="26" t="s">
        <v>135</v>
      </c>
      <c r="C34" s="27" t="s">
        <v>136</v>
      </c>
      <c r="D34" s="28" t="s">
        <v>53</v>
      </c>
      <c r="E34" s="15">
        <v>7</v>
      </c>
      <c r="F34" s="16">
        <v>0</v>
      </c>
      <c r="G34" s="16">
        <f t="shared" si="0"/>
        <v>2.1</v>
      </c>
      <c r="H34" s="12" t="str">
        <f t="shared" si="1"/>
        <v>F</v>
      </c>
      <c r="I34" s="17"/>
    </row>
    <row r="35" spans="1:9" ht="16.5" x14ac:dyDescent="0.25">
      <c r="A35" s="14">
        <v>21</v>
      </c>
      <c r="B35" s="26" t="s">
        <v>137</v>
      </c>
      <c r="C35" s="27" t="s">
        <v>138</v>
      </c>
      <c r="D35" s="28" t="s">
        <v>87</v>
      </c>
      <c r="E35" s="15">
        <v>8</v>
      </c>
      <c r="F35" s="16">
        <v>9</v>
      </c>
      <c r="G35" s="16">
        <f t="shared" si="0"/>
        <v>8.6999999999999993</v>
      </c>
      <c r="H35" s="12" t="str">
        <f t="shared" si="1"/>
        <v>A</v>
      </c>
      <c r="I35" s="17"/>
    </row>
    <row r="36" spans="1:9" ht="16.5" x14ac:dyDescent="0.25">
      <c r="A36" s="14">
        <v>22</v>
      </c>
      <c r="B36" s="26" t="s">
        <v>139</v>
      </c>
      <c r="C36" s="27" t="s">
        <v>72</v>
      </c>
      <c r="D36" s="28" t="s">
        <v>140</v>
      </c>
      <c r="E36" s="15">
        <v>7.5</v>
      </c>
      <c r="F36" s="16">
        <v>8</v>
      </c>
      <c r="G36" s="16">
        <f t="shared" si="0"/>
        <v>7.85</v>
      </c>
      <c r="H36" s="12" t="str">
        <f t="shared" si="1"/>
        <v>B</v>
      </c>
      <c r="I36" s="17"/>
    </row>
    <row r="37" spans="1:9" ht="16.5" x14ac:dyDescent="0.25">
      <c r="A37" s="14">
        <v>23</v>
      </c>
      <c r="B37" s="26" t="s">
        <v>141</v>
      </c>
      <c r="C37" s="27" t="s">
        <v>142</v>
      </c>
      <c r="D37" s="28" t="s">
        <v>43</v>
      </c>
      <c r="E37" s="15">
        <v>0</v>
      </c>
      <c r="F37" s="16">
        <v>0</v>
      </c>
      <c r="G37" s="16">
        <f t="shared" si="0"/>
        <v>0</v>
      </c>
      <c r="H37" s="12" t="str">
        <f t="shared" si="1"/>
        <v>F</v>
      </c>
      <c r="I37" s="17"/>
    </row>
    <row r="38" spans="1:9" ht="16.5" x14ac:dyDescent="0.25">
      <c r="A38" s="14">
        <v>24</v>
      </c>
      <c r="B38" s="26" t="s">
        <v>143</v>
      </c>
      <c r="C38" s="27" t="s">
        <v>144</v>
      </c>
      <c r="D38" s="28" t="s">
        <v>55</v>
      </c>
      <c r="E38" s="15">
        <v>8</v>
      </c>
      <c r="F38" s="16">
        <v>8</v>
      </c>
      <c r="G38" s="16">
        <f t="shared" si="0"/>
        <v>8</v>
      </c>
      <c r="H38" s="12" t="str">
        <f t="shared" si="1"/>
        <v>B+</v>
      </c>
      <c r="I38" s="17"/>
    </row>
    <row r="39" spans="1:9" ht="16.5" x14ac:dyDescent="0.25">
      <c r="A39" s="14">
        <v>25</v>
      </c>
      <c r="B39" s="26" t="s">
        <v>145</v>
      </c>
      <c r="C39" s="27" t="s">
        <v>79</v>
      </c>
      <c r="D39" s="28" t="s">
        <v>63</v>
      </c>
      <c r="E39" s="15">
        <v>8.5</v>
      </c>
      <c r="F39" s="16">
        <v>8</v>
      </c>
      <c r="G39" s="16">
        <f t="shared" si="0"/>
        <v>8.1499999999999986</v>
      </c>
      <c r="H39" s="12" t="str">
        <f t="shared" si="1"/>
        <v>B+</v>
      </c>
      <c r="I39" s="17"/>
    </row>
    <row r="40" spans="1:9" ht="16.5" x14ac:dyDescent="0.25">
      <c r="A40" s="14">
        <v>26</v>
      </c>
      <c r="B40" s="26" t="s">
        <v>146</v>
      </c>
      <c r="C40" s="27" t="s">
        <v>147</v>
      </c>
      <c r="D40" s="28" t="s">
        <v>30</v>
      </c>
      <c r="E40" s="15">
        <v>8</v>
      </c>
      <c r="F40" s="16">
        <v>7</v>
      </c>
      <c r="G40" s="16">
        <f t="shared" si="0"/>
        <v>7.2999999999999989</v>
      </c>
      <c r="H40" s="12" t="str">
        <f t="shared" si="1"/>
        <v>B</v>
      </c>
      <c r="I40" s="17"/>
    </row>
    <row r="41" spans="1:9" ht="16.5" x14ac:dyDescent="0.25">
      <c r="A41" s="14">
        <v>27</v>
      </c>
      <c r="B41" s="26" t="s">
        <v>148</v>
      </c>
      <c r="C41" s="27" t="s">
        <v>149</v>
      </c>
      <c r="D41" s="28" t="s">
        <v>95</v>
      </c>
      <c r="E41" s="15">
        <v>8</v>
      </c>
      <c r="F41" s="16">
        <v>8</v>
      </c>
      <c r="G41" s="16">
        <f t="shared" si="0"/>
        <v>8</v>
      </c>
      <c r="H41" s="12" t="str">
        <f t="shared" si="1"/>
        <v>B+</v>
      </c>
      <c r="I41" s="17"/>
    </row>
    <row r="42" spans="1:9" ht="16.5" x14ac:dyDescent="0.25">
      <c r="A42" s="14">
        <v>28</v>
      </c>
      <c r="B42" s="26" t="s">
        <v>150</v>
      </c>
      <c r="C42" s="27" t="s">
        <v>151</v>
      </c>
      <c r="D42" s="28" t="s">
        <v>44</v>
      </c>
      <c r="E42" s="15">
        <v>8</v>
      </c>
      <c r="F42" s="16">
        <v>5</v>
      </c>
      <c r="G42" s="16">
        <f t="shared" si="0"/>
        <v>5.9</v>
      </c>
      <c r="H42" s="12" t="str">
        <f t="shared" si="1"/>
        <v>C</v>
      </c>
      <c r="I42" s="17"/>
    </row>
    <row r="43" spans="1:9" ht="16.5" x14ac:dyDescent="0.25">
      <c r="A43" s="14">
        <v>29</v>
      </c>
      <c r="B43" s="26" t="s">
        <v>152</v>
      </c>
      <c r="C43" s="27" t="s">
        <v>153</v>
      </c>
      <c r="D43" s="28" t="s">
        <v>44</v>
      </c>
      <c r="E43" s="15">
        <v>8</v>
      </c>
      <c r="F43" s="16">
        <v>6</v>
      </c>
      <c r="G43" s="16">
        <f t="shared" si="0"/>
        <v>6.6</v>
      </c>
      <c r="H43" s="12" t="str">
        <f t="shared" si="1"/>
        <v>C+</v>
      </c>
      <c r="I43" s="17"/>
    </row>
    <row r="44" spans="1:9" ht="16.5" x14ac:dyDescent="0.25">
      <c r="A44" s="14">
        <v>30</v>
      </c>
      <c r="B44" s="26" t="s">
        <v>154</v>
      </c>
      <c r="C44" s="27" t="s">
        <v>155</v>
      </c>
      <c r="D44" s="28" t="s">
        <v>31</v>
      </c>
      <c r="E44" s="15">
        <v>7.5</v>
      </c>
      <c r="F44" s="16">
        <v>6</v>
      </c>
      <c r="G44" s="16">
        <f t="shared" si="0"/>
        <v>6.4499999999999993</v>
      </c>
      <c r="H44" s="12" t="str">
        <f t="shared" si="1"/>
        <v>C+</v>
      </c>
      <c r="I44" s="17"/>
    </row>
    <row r="45" spans="1:9" ht="16.5" x14ac:dyDescent="0.25">
      <c r="A45" s="14">
        <v>31</v>
      </c>
      <c r="B45" s="26" t="s">
        <v>156</v>
      </c>
      <c r="C45" s="27" t="s">
        <v>54</v>
      </c>
      <c r="D45" s="28" t="s">
        <v>56</v>
      </c>
      <c r="E45" s="15">
        <v>7</v>
      </c>
      <c r="F45" s="16">
        <v>5</v>
      </c>
      <c r="G45" s="16">
        <f t="shared" si="0"/>
        <v>5.6</v>
      </c>
      <c r="H45" s="12" t="str">
        <f t="shared" si="1"/>
        <v>C</v>
      </c>
      <c r="I45" s="17"/>
    </row>
    <row r="46" spans="1:9" ht="16.5" x14ac:dyDescent="0.25">
      <c r="A46" s="14">
        <v>32</v>
      </c>
      <c r="B46" s="26" t="s">
        <v>157</v>
      </c>
      <c r="C46" s="27" t="s">
        <v>41</v>
      </c>
      <c r="D46" s="28" t="s">
        <v>32</v>
      </c>
      <c r="E46" s="15">
        <v>7</v>
      </c>
      <c r="F46" s="16">
        <v>4</v>
      </c>
      <c r="G46" s="16">
        <f t="shared" si="0"/>
        <v>4.9000000000000004</v>
      </c>
      <c r="H46" s="12" t="str">
        <f t="shared" si="1"/>
        <v>D</v>
      </c>
      <c r="I46" s="17"/>
    </row>
    <row r="47" spans="1:9" ht="16.5" x14ac:dyDescent="0.25">
      <c r="A47" s="14">
        <v>33</v>
      </c>
      <c r="B47" s="26" t="s">
        <v>158</v>
      </c>
      <c r="C47" s="27" t="s">
        <v>89</v>
      </c>
      <c r="D47" s="28" t="s">
        <v>46</v>
      </c>
      <c r="E47" s="15">
        <v>0</v>
      </c>
      <c r="F47" s="16">
        <v>0</v>
      </c>
      <c r="G47" s="16">
        <f t="shared" ref="G47:G66" si="2">E47*$E$13+F47*$F$13</f>
        <v>0</v>
      </c>
      <c r="H47" s="12" t="str">
        <f t="shared" ref="H47:H67" si="3">IF(G47&lt;4,"F",IF(G47&lt;=4.9,"D",IF(G47&lt;=5.4,"D+",IF(G47&lt;=5.9,"C",IF(G47&lt;=6.9,"C+",IF(G47&lt;=7.9,"B",IF(G47&lt;=8.4,"B+","A")))))))</f>
        <v>F</v>
      </c>
      <c r="I47" s="17"/>
    </row>
    <row r="48" spans="1:9" ht="16.5" x14ac:dyDescent="0.25">
      <c r="A48" s="14">
        <v>34</v>
      </c>
      <c r="B48" s="26" t="s">
        <v>159</v>
      </c>
      <c r="C48" s="27" t="s">
        <v>100</v>
      </c>
      <c r="D48" s="28" t="s">
        <v>33</v>
      </c>
      <c r="E48" s="15">
        <v>8</v>
      </c>
      <c r="F48" s="16">
        <v>8</v>
      </c>
      <c r="G48" s="16">
        <f t="shared" si="2"/>
        <v>8</v>
      </c>
      <c r="H48" s="12" t="str">
        <f t="shared" si="3"/>
        <v>B+</v>
      </c>
      <c r="I48" s="17"/>
    </row>
    <row r="49" spans="1:9" ht="16.5" x14ac:dyDescent="0.25">
      <c r="A49" s="14">
        <v>35</v>
      </c>
      <c r="B49" s="26" t="s">
        <v>160</v>
      </c>
      <c r="C49" s="27" t="s">
        <v>161</v>
      </c>
      <c r="D49" s="28" t="s">
        <v>48</v>
      </c>
      <c r="E49" s="15">
        <v>7.5</v>
      </c>
      <c r="F49" s="16">
        <v>8</v>
      </c>
      <c r="G49" s="16">
        <f t="shared" si="2"/>
        <v>7.85</v>
      </c>
      <c r="H49" s="12" t="str">
        <f t="shared" si="3"/>
        <v>B</v>
      </c>
      <c r="I49" s="17"/>
    </row>
    <row r="50" spans="1:9" ht="16.5" x14ac:dyDescent="0.25">
      <c r="A50" s="14">
        <v>36</v>
      </c>
      <c r="B50" s="26" t="s">
        <v>162</v>
      </c>
      <c r="C50" s="27" t="s">
        <v>52</v>
      </c>
      <c r="D50" s="28" t="s">
        <v>34</v>
      </c>
      <c r="E50" s="15">
        <v>7</v>
      </c>
      <c r="F50" s="16">
        <v>7</v>
      </c>
      <c r="G50" s="16">
        <f t="shared" si="2"/>
        <v>7</v>
      </c>
      <c r="H50" s="12" t="str">
        <f t="shared" si="3"/>
        <v>B</v>
      </c>
      <c r="I50" s="17"/>
    </row>
    <row r="51" spans="1:9" ht="16.5" x14ac:dyDescent="0.25">
      <c r="A51" s="14">
        <v>37</v>
      </c>
      <c r="B51" s="26" t="s">
        <v>163</v>
      </c>
      <c r="C51" s="27" t="s">
        <v>164</v>
      </c>
      <c r="D51" s="28" t="s">
        <v>97</v>
      </c>
      <c r="E51" s="15">
        <v>7.5</v>
      </c>
      <c r="F51" s="16">
        <v>7</v>
      </c>
      <c r="G51" s="16">
        <f t="shared" si="2"/>
        <v>7.1499999999999995</v>
      </c>
      <c r="H51" s="12" t="str">
        <f t="shared" si="3"/>
        <v>B</v>
      </c>
      <c r="I51" s="17"/>
    </row>
    <row r="52" spans="1:9" ht="16.5" x14ac:dyDescent="0.25">
      <c r="A52" s="14">
        <v>38</v>
      </c>
      <c r="B52" s="26" t="s">
        <v>165</v>
      </c>
      <c r="C52" s="27" t="s">
        <v>166</v>
      </c>
      <c r="D52" s="28" t="s">
        <v>35</v>
      </c>
      <c r="E52" s="15">
        <v>6.5</v>
      </c>
      <c r="F52" s="16">
        <v>7</v>
      </c>
      <c r="G52" s="16">
        <f t="shared" si="2"/>
        <v>6.85</v>
      </c>
      <c r="H52" s="12" t="str">
        <f t="shared" si="3"/>
        <v>C+</v>
      </c>
      <c r="I52" s="17"/>
    </row>
    <row r="53" spans="1:9" ht="16.5" x14ac:dyDescent="0.25">
      <c r="A53" s="14">
        <v>39</v>
      </c>
      <c r="B53" s="26" t="s">
        <v>167</v>
      </c>
      <c r="C53" s="27" t="s">
        <v>168</v>
      </c>
      <c r="D53" s="28" t="s">
        <v>90</v>
      </c>
      <c r="E53" s="15">
        <v>8</v>
      </c>
      <c r="F53" s="16">
        <v>7</v>
      </c>
      <c r="G53" s="16">
        <f t="shared" si="2"/>
        <v>7.2999999999999989</v>
      </c>
      <c r="H53" s="12" t="str">
        <f t="shared" si="3"/>
        <v>B</v>
      </c>
      <c r="I53" s="17"/>
    </row>
    <row r="54" spans="1:9" ht="16.5" x14ac:dyDescent="0.25">
      <c r="A54" s="14">
        <v>40</v>
      </c>
      <c r="B54" s="26" t="s">
        <v>169</v>
      </c>
      <c r="C54" s="27" t="s">
        <v>170</v>
      </c>
      <c r="D54" s="28" t="s">
        <v>64</v>
      </c>
      <c r="E54" s="15">
        <v>7.5</v>
      </c>
      <c r="F54" s="16">
        <v>6</v>
      </c>
      <c r="G54" s="16">
        <f t="shared" si="2"/>
        <v>6.4499999999999993</v>
      </c>
      <c r="H54" s="12" t="str">
        <f t="shared" si="3"/>
        <v>C+</v>
      </c>
      <c r="I54" s="17"/>
    </row>
    <row r="55" spans="1:9" ht="16.5" x14ac:dyDescent="0.25">
      <c r="A55" s="14">
        <v>41</v>
      </c>
      <c r="B55" s="26" t="s">
        <v>171</v>
      </c>
      <c r="C55" s="27" t="s">
        <v>172</v>
      </c>
      <c r="D55" s="28" t="s">
        <v>64</v>
      </c>
      <c r="E55" s="15">
        <v>7.5</v>
      </c>
      <c r="F55" s="16">
        <v>6</v>
      </c>
      <c r="G55" s="16">
        <f t="shared" si="2"/>
        <v>6.4499999999999993</v>
      </c>
      <c r="H55" s="12" t="str">
        <f t="shared" si="3"/>
        <v>C+</v>
      </c>
      <c r="I55" s="17"/>
    </row>
    <row r="56" spans="1:9" ht="16.5" x14ac:dyDescent="0.25">
      <c r="A56" s="14">
        <v>42</v>
      </c>
      <c r="B56" s="26" t="s">
        <v>173</v>
      </c>
      <c r="C56" s="27" t="s">
        <v>174</v>
      </c>
      <c r="D56" s="28" t="s">
        <v>64</v>
      </c>
      <c r="E56" s="15">
        <v>8</v>
      </c>
      <c r="F56" s="16">
        <v>5</v>
      </c>
      <c r="G56" s="16">
        <f t="shared" si="2"/>
        <v>5.9</v>
      </c>
      <c r="H56" s="12" t="str">
        <f t="shared" si="3"/>
        <v>C</v>
      </c>
      <c r="I56" s="17"/>
    </row>
    <row r="57" spans="1:9" ht="16.5" x14ac:dyDescent="0.25">
      <c r="A57" s="14">
        <v>43</v>
      </c>
      <c r="B57" s="26" t="s">
        <v>175</v>
      </c>
      <c r="C57" s="27" t="s">
        <v>89</v>
      </c>
      <c r="D57" s="28" t="s">
        <v>65</v>
      </c>
      <c r="E57" s="15">
        <v>8.5</v>
      </c>
      <c r="F57" s="16">
        <v>7</v>
      </c>
      <c r="G57" s="16">
        <f t="shared" si="2"/>
        <v>7.4499999999999993</v>
      </c>
      <c r="H57" s="12" t="str">
        <f t="shared" si="3"/>
        <v>B</v>
      </c>
      <c r="I57" s="17"/>
    </row>
    <row r="58" spans="1:9" ht="16.5" x14ac:dyDescent="0.25">
      <c r="A58" s="14">
        <v>44</v>
      </c>
      <c r="B58" s="26" t="s">
        <v>176</v>
      </c>
      <c r="C58" s="27" t="s">
        <v>177</v>
      </c>
      <c r="D58" s="28" t="s">
        <v>66</v>
      </c>
      <c r="E58" s="15">
        <v>8</v>
      </c>
      <c r="F58" s="16">
        <v>5</v>
      </c>
      <c r="G58" s="16">
        <f t="shared" si="2"/>
        <v>5.9</v>
      </c>
      <c r="H58" s="12" t="str">
        <f t="shared" si="3"/>
        <v>C</v>
      </c>
      <c r="I58" s="17"/>
    </row>
    <row r="59" spans="1:9" ht="16.5" x14ac:dyDescent="0.25">
      <c r="A59" s="14">
        <v>45</v>
      </c>
      <c r="B59" s="26" t="s">
        <v>178</v>
      </c>
      <c r="C59" s="27" t="s">
        <v>179</v>
      </c>
      <c r="D59" s="28" t="s">
        <v>76</v>
      </c>
      <c r="E59" s="15">
        <v>7</v>
      </c>
      <c r="F59" s="16">
        <v>7</v>
      </c>
      <c r="G59" s="16">
        <f t="shared" si="2"/>
        <v>7</v>
      </c>
      <c r="H59" s="12" t="str">
        <f t="shared" si="3"/>
        <v>B</v>
      </c>
      <c r="I59" s="17"/>
    </row>
    <row r="60" spans="1:9" ht="16.5" x14ac:dyDescent="0.25">
      <c r="A60" s="14">
        <v>46</v>
      </c>
      <c r="B60" s="26" t="s">
        <v>180</v>
      </c>
      <c r="C60" s="27" t="s">
        <v>181</v>
      </c>
      <c r="D60" s="28" t="s">
        <v>67</v>
      </c>
      <c r="E60" s="15">
        <v>7.5</v>
      </c>
      <c r="F60" s="16">
        <v>7</v>
      </c>
      <c r="G60" s="16">
        <f t="shared" si="2"/>
        <v>7.1499999999999995</v>
      </c>
      <c r="H60" s="12" t="str">
        <f t="shared" si="3"/>
        <v>B</v>
      </c>
      <c r="I60" s="17"/>
    </row>
    <row r="61" spans="1:9" ht="16.5" x14ac:dyDescent="0.25">
      <c r="A61" s="14">
        <v>47</v>
      </c>
      <c r="B61" s="26" t="s">
        <v>182</v>
      </c>
      <c r="C61" s="27" t="s">
        <v>183</v>
      </c>
      <c r="D61" s="28" t="s">
        <v>184</v>
      </c>
      <c r="E61" s="15">
        <v>0</v>
      </c>
      <c r="F61" s="16">
        <v>0</v>
      </c>
      <c r="G61" s="16">
        <f t="shared" si="2"/>
        <v>0</v>
      </c>
      <c r="H61" s="12" t="str">
        <f t="shared" si="3"/>
        <v>F</v>
      </c>
      <c r="I61" s="17"/>
    </row>
    <row r="62" spans="1:9" ht="16.5" x14ac:dyDescent="0.25">
      <c r="A62" s="14">
        <v>48</v>
      </c>
      <c r="B62" s="26" t="s">
        <v>185</v>
      </c>
      <c r="C62" s="27" t="s">
        <v>99</v>
      </c>
      <c r="D62" s="28" t="s">
        <v>36</v>
      </c>
      <c r="E62" s="15">
        <v>8</v>
      </c>
      <c r="F62" s="16">
        <v>6</v>
      </c>
      <c r="G62" s="16">
        <f t="shared" si="2"/>
        <v>6.6</v>
      </c>
      <c r="H62" s="12" t="str">
        <f t="shared" si="3"/>
        <v>C+</v>
      </c>
      <c r="I62" s="17"/>
    </row>
    <row r="63" spans="1:9" ht="16.5" x14ac:dyDescent="0.25">
      <c r="A63" s="14">
        <v>49</v>
      </c>
      <c r="B63" s="40" t="s">
        <v>186</v>
      </c>
      <c r="C63" s="41" t="s">
        <v>98</v>
      </c>
      <c r="D63" s="42" t="s">
        <v>187</v>
      </c>
      <c r="E63" s="15">
        <v>7.5</v>
      </c>
      <c r="F63" s="16">
        <v>6</v>
      </c>
      <c r="G63" s="16">
        <f t="shared" si="2"/>
        <v>6.4499999999999993</v>
      </c>
      <c r="H63" s="12" t="str">
        <f t="shared" si="3"/>
        <v>C+</v>
      </c>
      <c r="I63" s="17"/>
    </row>
    <row r="64" spans="1:9" ht="16.5" x14ac:dyDescent="0.25">
      <c r="A64" s="38">
        <v>50</v>
      </c>
      <c r="B64" s="46" t="s">
        <v>188</v>
      </c>
      <c r="C64" s="46" t="s">
        <v>72</v>
      </c>
      <c r="D64" s="54" t="s">
        <v>73</v>
      </c>
      <c r="E64" s="39">
        <v>7.5</v>
      </c>
      <c r="F64" s="16">
        <v>7</v>
      </c>
      <c r="G64" s="16">
        <f t="shared" si="2"/>
        <v>7.1499999999999995</v>
      </c>
      <c r="H64" s="12" t="str">
        <f t="shared" si="3"/>
        <v>B</v>
      </c>
      <c r="I64" s="17"/>
    </row>
    <row r="65" spans="1:9" ht="16.5" x14ac:dyDescent="0.25">
      <c r="A65" s="14">
        <v>51</v>
      </c>
      <c r="B65" s="43" t="s">
        <v>258</v>
      </c>
      <c r="C65" s="44" t="s">
        <v>257</v>
      </c>
      <c r="D65" s="45" t="s">
        <v>30</v>
      </c>
      <c r="E65" s="15">
        <v>7.5</v>
      </c>
      <c r="F65" s="16">
        <v>7</v>
      </c>
      <c r="G65" s="16">
        <f t="shared" si="2"/>
        <v>7.1499999999999995</v>
      </c>
      <c r="H65" s="12" t="str">
        <f t="shared" si="3"/>
        <v>B</v>
      </c>
      <c r="I65" s="32" t="s">
        <v>259</v>
      </c>
    </row>
    <row r="66" spans="1:9" ht="16.5" x14ac:dyDescent="0.25">
      <c r="A66" s="14">
        <v>52</v>
      </c>
      <c r="B66" s="29" t="s">
        <v>260</v>
      </c>
      <c r="C66" s="27" t="s">
        <v>261</v>
      </c>
      <c r="D66" s="28" t="s">
        <v>25</v>
      </c>
      <c r="E66" s="15">
        <v>7.5</v>
      </c>
      <c r="F66" s="16">
        <v>7</v>
      </c>
      <c r="G66" s="16">
        <f t="shared" si="2"/>
        <v>7.1499999999999995</v>
      </c>
      <c r="H66" s="12" t="str">
        <f t="shared" si="3"/>
        <v>B</v>
      </c>
      <c r="I66" s="32" t="s">
        <v>262</v>
      </c>
    </row>
    <row r="67" spans="1:9" ht="16.5" x14ac:dyDescent="0.25">
      <c r="A67" s="33">
        <v>53</v>
      </c>
      <c r="B67" s="34"/>
      <c r="C67" s="35" t="s">
        <v>263</v>
      </c>
      <c r="D67" s="36" t="s">
        <v>39</v>
      </c>
      <c r="E67" s="37">
        <v>7</v>
      </c>
      <c r="F67" s="30">
        <v>7</v>
      </c>
      <c r="G67" s="30">
        <f>E67*'06ĐH_KTTN2'!$E$13+F67*'06ĐH_KTTN2'!$F$13</f>
        <v>7</v>
      </c>
      <c r="H67" s="31" t="str">
        <f t="shared" si="3"/>
        <v>B</v>
      </c>
      <c r="I67" s="51" t="s">
        <v>264</v>
      </c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5.75" x14ac:dyDescent="0.25">
      <c r="A69" s="18" t="str">
        <f>"Cộng danh sách gồm "</f>
        <v xml:space="preserve">Cộng danh sách gồm </v>
      </c>
      <c r="B69" s="18"/>
      <c r="C69" s="18"/>
      <c r="D69" s="19">
        <v>53</v>
      </c>
      <c r="E69" s="20">
        <v>1</v>
      </c>
      <c r="F69" s="21"/>
      <c r="G69" s="1"/>
      <c r="H69" s="1"/>
      <c r="I69" s="1"/>
    </row>
    <row r="70" spans="1:9" ht="15.75" x14ac:dyDescent="0.25">
      <c r="A70" s="72" t="s">
        <v>17</v>
      </c>
      <c r="B70" s="72"/>
      <c r="C70" s="72"/>
      <c r="D70" s="22">
        <f>COUNTIF(G15:G66,"&gt;=5")</f>
        <v>45</v>
      </c>
      <c r="E70" s="23">
        <f>D70/D69</f>
        <v>0.84905660377358494</v>
      </c>
      <c r="F70" s="24"/>
      <c r="G70" s="1"/>
      <c r="H70" s="1"/>
      <c r="I70" s="1"/>
    </row>
    <row r="71" spans="1:9" ht="15.75" x14ac:dyDescent="0.25">
      <c r="A71" s="72" t="s">
        <v>18</v>
      </c>
      <c r="B71" s="72"/>
      <c r="C71" s="72"/>
      <c r="D71" s="22">
        <v>53</v>
      </c>
      <c r="E71" s="23">
        <f>D71/D69</f>
        <v>1</v>
      </c>
      <c r="F71" s="24"/>
      <c r="G71" s="1"/>
      <c r="H71" s="1"/>
      <c r="I71" s="1"/>
    </row>
    <row r="72" spans="1:9" ht="15.75" x14ac:dyDescent="0.25">
      <c r="A72" s="25"/>
      <c r="B72" s="25"/>
      <c r="C72" s="4"/>
      <c r="D72" s="25"/>
      <c r="E72" s="3"/>
      <c r="F72" s="1"/>
      <c r="G72" s="1"/>
      <c r="H72" s="1"/>
      <c r="I72" s="1"/>
    </row>
    <row r="73" spans="1:9" ht="15.75" x14ac:dyDescent="0.25">
      <c r="A73" s="1"/>
      <c r="B73" s="1"/>
      <c r="C73" s="1"/>
      <c r="D73" s="1"/>
      <c r="E73" s="73" t="str">
        <f ca="1">"TP. Hồ Chí Minh, ngày "&amp;  DAY(NOW())&amp;" tháng " &amp;MONTH(NOW())&amp;" năm "&amp;YEAR(NOW())</f>
        <v>TP. Hồ Chí Minh, ngày 13 tháng 6 năm 2019</v>
      </c>
      <c r="F73" s="73"/>
      <c r="G73" s="73"/>
      <c r="H73" s="73"/>
      <c r="I73" s="73"/>
    </row>
    <row r="74" spans="1:9" ht="15.75" x14ac:dyDescent="0.25">
      <c r="A74" s="55" t="s">
        <v>19</v>
      </c>
      <c r="B74" s="55"/>
      <c r="C74" s="55"/>
      <c r="D74" s="1"/>
      <c r="E74" s="55" t="s">
        <v>20</v>
      </c>
      <c r="F74" s="55"/>
      <c r="G74" s="55"/>
      <c r="H74" s="55"/>
      <c r="I74" s="55"/>
    </row>
    <row r="75" spans="1:9" ht="15.75" x14ac:dyDescent="0.25">
      <c r="A75" s="1"/>
      <c r="B75" s="1"/>
      <c r="C75" s="1"/>
      <c r="D75" s="1"/>
      <c r="E75" s="1"/>
      <c r="F75" s="1"/>
      <c r="G75" s="1"/>
      <c r="H75" s="1"/>
      <c r="I75" s="1"/>
    </row>
    <row r="79" spans="1:9" ht="15.75" x14ac:dyDescent="0.25">
      <c r="B79" s="49" t="s">
        <v>265</v>
      </c>
      <c r="F79" s="50" t="s">
        <v>266</v>
      </c>
      <c r="G79" s="50"/>
      <c r="H79" s="50"/>
    </row>
    <row r="80" spans="1:9" ht="15.75" x14ac:dyDescent="0.25">
      <c r="B80" s="49"/>
      <c r="F80" s="50"/>
      <c r="G80" s="50"/>
      <c r="H80" s="50"/>
    </row>
    <row r="81" spans="2:6" ht="15.75" x14ac:dyDescent="0.25">
      <c r="B81" s="49"/>
      <c r="F81" s="49"/>
    </row>
    <row r="82" spans="2:6" ht="15.75" x14ac:dyDescent="0.25">
      <c r="B82" s="48"/>
    </row>
  </sheetData>
  <protectedRanges>
    <protectedRange sqref="A75:I75" name="Range5"/>
    <protectedRange sqref="I15:I16 I37:I38 I46:I54 I59:I62 I19 I41:I44 I28:I35 I26 I56 I21:I23 I64:I66" name="Range4"/>
    <protectedRange sqref="B15:F66" name="Range3"/>
    <protectedRange sqref="C8:C10 G8:G9" name="Range2"/>
    <protectedRange sqref="A4" name="Range1"/>
    <protectedRange sqref="E13:F13" name="Range6"/>
    <protectedRange sqref="I63" name="Range4_1"/>
    <protectedRange sqref="I45" name="Range4_2"/>
    <protectedRange sqref="I57:I58 I55 I20 I36" name="Range4_3"/>
    <protectedRange sqref="I18" name="Range4_4"/>
    <protectedRange sqref="I39" name="Range4_5"/>
    <protectedRange sqref="I17" name="Range4_6"/>
    <protectedRange sqref="I27" name="Range4_7"/>
    <protectedRange sqref="I24:I25" name="Range4_8"/>
    <protectedRange sqref="I40" name="Range4_10"/>
    <protectedRange sqref="C67:F67" name="Range3_1"/>
  </protectedRanges>
  <mergeCells count="25"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  <mergeCell ref="A6:I6"/>
    <mergeCell ref="A8:B8"/>
    <mergeCell ref="C8:D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5" priority="4" stopIfTrue="1" operator="equal">
      <formula>"F"</formula>
    </cfRule>
  </conditionalFormatting>
  <conditionalFormatting sqref="G15:G66">
    <cfRule type="expression" dxfId="4" priority="3" stopIfTrue="1">
      <formula>MAX(#REF!)&lt;4</formula>
    </cfRule>
  </conditionalFormatting>
  <conditionalFormatting sqref="H67">
    <cfRule type="cellIs" dxfId="3" priority="2" stopIfTrue="1" operator="equal">
      <formula>"F"</formula>
    </cfRule>
  </conditionalFormatting>
  <conditionalFormatting sqref="G67">
    <cfRule type="expression" dxfId="2" priority="1" stopIfTrue="1">
      <formula>MAX(#REF!)&lt;4</formula>
    </cfRule>
  </conditionalFormatting>
  <pageMargins left="0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63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6" customWidth="1"/>
    <col min="2" max="2" width="12.85546875" customWidth="1"/>
    <col min="3" max="3" width="21.85546875" customWidth="1"/>
    <col min="4" max="4" width="7.5703125" customWidth="1"/>
    <col min="5" max="5" width="7.85546875" customWidth="1"/>
    <col min="6" max="6" width="10.42578125" customWidth="1"/>
  </cols>
  <sheetData>
    <row r="1" spans="1:9" ht="15.75" x14ac:dyDescent="0.25">
      <c r="A1" s="55" t="s">
        <v>0</v>
      </c>
      <c r="B1" s="55"/>
      <c r="C1" s="55"/>
      <c r="D1" s="55"/>
      <c r="E1" s="55" t="s">
        <v>1</v>
      </c>
      <c r="F1" s="55"/>
      <c r="G1" s="55"/>
      <c r="H1" s="55"/>
      <c r="I1" s="55"/>
    </row>
    <row r="2" spans="1:9" ht="15.75" x14ac:dyDescent="0.25">
      <c r="A2" s="55" t="s">
        <v>2</v>
      </c>
      <c r="B2" s="55"/>
      <c r="C2" s="55"/>
      <c r="D2" s="55"/>
      <c r="E2" s="56" t="s">
        <v>3</v>
      </c>
      <c r="F2" s="56"/>
      <c r="G2" s="56"/>
      <c r="H2" s="56"/>
      <c r="I2" s="56"/>
    </row>
    <row r="3" spans="1:9" ht="15.75" x14ac:dyDescent="0.25">
      <c r="A3" s="55" t="s">
        <v>4</v>
      </c>
      <c r="B3" s="55"/>
      <c r="C3" s="55"/>
      <c r="D3" s="55"/>
      <c r="E3" s="1"/>
      <c r="F3" s="1"/>
      <c r="G3" s="1"/>
      <c r="H3" s="1"/>
      <c r="I3" s="1"/>
    </row>
    <row r="4" spans="1:9" ht="15.75" x14ac:dyDescent="0.25">
      <c r="A4" s="55" t="s">
        <v>93</v>
      </c>
      <c r="B4" s="55"/>
      <c r="C4" s="55"/>
      <c r="D4" s="5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7" t="s">
        <v>270</v>
      </c>
      <c r="B6" s="57"/>
      <c r="C6" s="57"/>
      <c r="D6" s="57"/>
      <c r="E6" s="57"/>
      <c r="F6" s="57"/>
      <c r="G6" s="57"/>
      <c r="H6" s="57"/>
      <c r="I6" s="57"/>
    </row>
    <row r="7" spans="1:9" ht="15.75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9" ht="15.75" x14ac:dyDescent="0.25">
      <c r="A8" s="58" t="s">
        <v>5</v>
      </c>
      <c r="B8" s="58"/>
      <c r="C8" s="58" t="s">
        <v>255</v>
      </c>
      <c r="D8" s="58"/>
      <c r="E8" s="25" t="s">
        <v>267</v>
      </c>
      <c r="F8" s="25"/>
      <c r="G8" s="3"/>
      <c r="H8" s="3"/>
      <c r="I8" s="3"/>
    </row>
    <row r="9" spans="1:9" ht="15.75" x14ac:dyDescent="0.25">
      <c r="A9" s="58" t="s">
        <v>6</v>
      </c>
      <c r="B9" s="58"/>
      <c r="C9" s="58" t="s">
        <v>254</v>
      </c>
      <c r="D9" s="58"/>
      <c r="E9" s="58" t="s">
        <v>268</v>
      </c>
      <c r="F9" s="58"/>
      <c r="G9" s="3"/>
      <c r="H9" s="3"/>
      <c r="I9" s="3"/>
    </row>
    <row r="10" spans="1:9" ht="15.75" x14ac:dyDescent="0.25">
      <c r="A10" s="58" t="s">
        <v>7</v>
      </c>
      <c r="B10" s="58"/>
      <c r="C10" s="58" t="s">
        <v>256</v>
      </c>
      <c r="D10" s="58"/>
      <c r="E10" s="25" t="s">
        <v>269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9" t="s">
        <v>8</v>
      </c>
      <c r="B12" s="61" t="s">
        <v>9</v>
      </c>
      <c r="C12" s="63" t="s">
        <v>10</v>
      </c>
      <c r="D12" s="64"/>
      <c r="E12" s="5" t="s">
        <v>11</v>
      </c>
      <c r="F12" s="5" t="s">
        <v>12</v>
      </c>
      <c r="G12" s="67" t="s">
        <v>13</v>
      </c>
      <c r="H12" s="68"/>
      <c r="I12" s="69" t="s">
        <v>14</v>
      </c>
    </row>
    <row r="13" spans="1:9" ht="15.75" x14ac:dyDescent="0.25">
      <c r="A13" s="60"/>
      <c r="B13" s="62"/>
      <c r="C13" s="65"/>
      <c r="D13" s="66"/>
      <c r="E13" s="6">
        <v>0.3</v>
      </c>
      <c r="F13" s="6">
        <v>0.7</v>
      </c>
      <c r="G13" s="7" t="s">
        <v>15</v>
      </c>
      <c r="H13" s="7" t="s">
        <v>16</v>
      </c>
      <c r="I13" s="70"/>
    </row>
    <row r="14" spans="1:9" ht="15.75" x14ac:dyDescent="0.25">
      <c r="A14" s="8">
        <v>1</v>
      </c>
      <c r="B14" s="8">
        <v>2</v>
      </c>
      <c r="C14" s="71">
        <v>3</v>
      </c>
      <c r="D14" s="7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26" t="s">
        <v>189</v>
      </c>
      <c r="C15" s="27" t="s">
        <v>190</v>
      </c>
      <c r="D15" s="28" t="s">
        <v>22</v>
      </c>
      <c r="E15" s="10">
        <v>7.5</v>
      </c>
      <c r="F15" s="11">
        <v>7</v>
      </c>
      <c r="G15" s="11">
        <f t="shared" ref="G15:G43" si="0">E15*$E$13+F15*$F$13</f>
        <v>7.1499999999999995</v>
      </c>
      <c r="H15" s="12" t="str">
        <f t="shared" ref="H15:H48" si="1">IF(G15&lt;4,"F",IF(G15&lt;=4.9,"D",IF(G15&lt;=5.4,"D+",IF(G15&lt;=5.9,"C",IF(G15&lt;=6.9,"C+",IF(G15&lt;=7.9,"B",IF(G15&lt;=8.4,"B+","A")))))))</f>
        <v>B</v>
      </c>
      <c r="I15" s="17"/>
    </row>
    <row r="16" spans="1:9" ht="16.5" x14ac:dyDescent="0.25">
      <c r="A16" s="14">
        <v>2</v>
      </c>
      <c r="B16" s="26" t="s">
        <v>191</v>
      </c>
      <c r="C16" s="27" t="s">
        <v>192</v>
      </c>
      <c r="D16" s="28" t="s">
        <v>68</v>
      </c>
      <c r="E16" s="15">
        <v>8.5</v>
      </c>
      <c r="F16" s="16">
        <v>9</v>
      </c>
      <c r="G16" s="16">
        <f t="shared" si="0"/>
        <v>8.85</v>
      </c>
      <c r="H16" s="12" t="str">
        <f t="shared" si="1"/>
        <v>A</v>
      </c>
      <c r="I16" s="17"/>
    </row>
    <row r="17" spans="1:9" ht="16.5" x14ac:dyDescent="0.25">
      <c r="A17" s="14">
        <v>3</v>
      </c>
      <c r="B17" s="26" t="s">
        <v>193</v>
      </c>
      <c r="C17" s="27" t="s">
        <v>194</v>
      </c>
      <c r="D17" s="28" t="s">
        <v>39</v>
      </c>
      <c r="E17" s="15">
        <v>8</v>
      </c>
      <c r="F17" s="16">
        <v>6</v>
      </c>
      <c r="G17" s="16">
        <f t="shared" si="0"/>
        <v>6.6</v>
      </c>
      <c r="H17" s="12" t="str">
        <f t="shared" si="1"/>
        <v>C+</v>
      </c>
      <c r="I17" s="17"/>
    </row>
    <row r="18" spans="1:9" ht="16.5" x14ac:dyDescent="0.25">
      <c r="A18" s="14">
        <v>4</v>
      </c>
      <c r="B18" s="26" t="s">
        <v>195</v>
      </c>
      <c r="C18" s="27" t="s">
        <v>196</v>
      </c>
      <c r="D18" s="28" t="s">
        <v>85</v>
      </c>
      <c r="E18" s="15">
        <v>9.5</v>
      </c>
      <c r="F18" s="16">
        <v>8</v>
      </c>
      <c r="G18" s="16">
        <f t="shared" si="0"/>
        <v>8.4499999999999993</v>
      </c>
      <c r="H18" s="12" t="str">
        <f t="shared" si="1"/>
        <v>A</v>
      </c>
      <c r="I18" s="17"/>
    </row>
    <row r="19" spans="1:9" ht="16.5" x14ac:dyDescent="0.25">
      <c r="A19" s="14">
        <v>5</v>
      </c>
      <c r="B19" s="26" t="s">
        <v>197</v>
      </c>
      <c r="C19" s="27" t="s">
        <v>86</v>
      </c>
      <c r="D19" s="28" t="s">
        <v>50</v>
      </c>
      <c r="E19" s="15">
        <v>7</v>
      </c>
      <c r="F19" s="16">
        <v>5</v>
      </c>
      <c r="G19" s="16">
        <f t="shared" si="0"/>
        <v>5.6</v>
      </c>
      <c r="H19" s="12" t="str">
        <f t="shared" si="1"/>
        <v>C</v>
      </c>
      <c r="I19" s="17"/>
    </row>
    <row r="20" spans="1:9" ht="16.5" x14ac:dyDescent="0.25">
      <c r="A20" s="14">
        <v>6</v>
      </c>
      <c r="B20" s="26" t="s">
        <v>198</v>
      </c>
      <c r="C20" s="27" t="s">
        <v>199</v>
      </c>
      <c r="D20" s="28" t="s">
        <v>69</v>
      </c>
      <c r="E20" s="15">
        <v>7.5</v>
      </c>
      <c r="F20" s="16">
        <v>7</v>
      </c>
      <c r="G20" s="16">
        <f t="shared" si="0"/>
        <v>7.1499999999999995</v>
      </c>
      <c r="H20" s="12" t="str">
        <f t="shared" si="1"/>
        <v>B</v>
      </c>
      <c r="I20" s="17"/>
    </row>
    <row r="21" spans="1:9" ht="16.5" x14ac:dyDescent="0.25">
      <c r="A21" s="14">
        <v>7</v>
      </c>
      <c r="B21" s="26" t="s">
        <v>200</v>
      </c>
      <c r="C21" s="27" t="s">
        <v>201</v>
      </c>
      <c r="D21" s="28" t="s">
        <v>69</v>
      </c>
      <c r="E21" s="15">
        <v>8</v>
      </c>
      <c r="F21" s="16">
        <v>5</v>
      </c>
      <c r="G21" s="16">
        <f t="shared" si="0"/>
        <v>5.9</v>
      </c>
      <c r="H21" s="12" t="str">
        <f t="shared" si="1"/>
        <v>C</v>
      </c>
      <c r="I21" s="17"/>
    </row>
    <row r="22" spans="1:9" ht="16.5" x14ac:dyDescent="0.25">
      <c r="A22" s="14">
        <v>8</v>
      </c>
      <c r="B22" s="26" t="s">
        <v>202</v>
      </c>
      <c r="C22" s="27" t="s">
        <v>203</v>
      </c>
      <c r="D22" s="28" t="s">
        <v>29</v>
      </c>
      <c r="E22" s="15">
        <v>8</v>
      </c>
      <c r="F22" s="16">
        <v>7</v>
      </c>
      <c r="G22" s="16">
        <f t="shared" si="0"/>
        <v>7.2999999999999989</v>
      </c>
      <c r="H22" s="12" t="str">
        <f t="shared" si="1"/>
        <v>B</v>
      </c>
      <c r="I22" s="17"/>
    </row>
    <row r="23" spans="1:9" ht="16.5" x14ac:dyDescent="0.25">
      <c r="A23" s="14">
        <v>9</v>
      </c>
      <c r="B23" s="26" t="s">
        <v>204</v>
      </c>
      <c r="C23" s="27" t="s">
        <v>205</v>
      </c>
      <c r="D23" s="28" t="s">
        <v>53</v>
      </c>
      <c r="E23" s="15">
        <v>8.5</v>
      </c>
      <c r="F23" s="16">
        <v>6</v>
      </c>
      <c r="G23" s="16">
        <f t="shared" si="0"/>
        <v>6.7499999999999991</v>
      </c>
      <c r="H23" s="12" t="str">
        <f t="shared" si="1"/>
        <v>C+</v>
      </c>
      <c r="I23" s="17"/>
    </row>
    <row r="24" spans="1:9" ht="16.5" x14ac:dyDescent="0.25">
      <c r="A24" s="14">
        <v>10</v>
      </c>
      <c r="B24" s="26" t="s">
        <v>206</v>
      </c>
      <c r="C24" s="27" t="s">
        <v>207</v>
      </c>
      <c r="D24" s="28" t="s">
        <v>75</v>
      </c>
      <c r="E24" s="15">
        <v>0</v>
      </c>
      <c r="F24" s="16">
        <v>0</v>
      </c>
      <c r="G24" s="16">
        <f t="shared" si="0"/>
        <v>0</v>
      </c>
      <c r="H24" s="12" t="str">
        <f t="shared" si="1"/>
        <v>F</v>
      </c>
      <c r="I24" s="17"/>
    </row>
    <row r="25" spans="1:9" ht="16.5" x14ac:dyDescent="0.25">
      <c r="A25" s="14">
        <v>11</v>
      </c>
      <c r="B25" s="26" t="s">
        <v>208</v>
      </c>
      <c r="C25" s="27" t="s">
        <v>72</v>
      </c>
      <c r="D25" s="28" t="s">
        <v>78</v>
      </c>
      <c r="E25" s="15">
        <v>7</v>
      </c>
      <c r="F25" s="16">
        <v>6</v>
      </c>
      <c r="G25" s="16">
        <f t="shared" si="0"/>
        <v>6.2999999999999989</v>
      </c>
      <c r="H25" s="12" t="str">
        <f t="shared" si="1"/>
        <v>C+</v>
      </c>
      <c r="I25" s="17"/>
    </row>
    <row r="26" spans="1:9" ht="16.5" x14ac:dyDescent="0.25">
      <c r="A26" s="14">
        <v>12</v>
      </c>
      <c r="B26" s="26" t="s">
        <v>209</v>
      </c>
      <c r="C26" s="27" t="s">
        <v>80</v>
      </c>
      <c r="D26" s="28" t="s">
        <v>63</v>
      </c>
      <c r="E26" s="15">
        <v>8.5</v>
      </c>
      <c r="F26" s="16">
        <v>7</v>
      </c>
      <c r="G26" s="16">
        <f t="shared" si="0"/>
        <v>7.4499999999999993</v>
      </c>
      <c r="H26" s="12" t="str">
        <f t="shared" si="1"/>
        <v>B</v>
      </c>
      <c r="I26" s="17"/>
    </row>
    <row r="27" spans="1:9" ht="16.5" x14ac:dyDescent="0.25">
      <c r="A27" s="14">
        <v>13</v>
      </c>
      <c r="B27" s="26" t="s">
        <v>210</v>
      </c>
      <c r="C27" s="27" t="s">
        <v>211</v>
      </c>
      <c r="D27" s="28" t="s">
        <v>70</v>
      </c>
      <c r="E27" s="15">
        <v>7.5</v>
      </c>
      <c r="F27" s="16">
        <v>5</v>
      </c>
      <c r="G27" s="16">
        <f t="shared" si="0"/>
        <v>5.75</v>
      </c>
      <c r="H27" s="12" t="str">
        <f t="shared" si="1"/>
        <v>C</v>
      </c>
      <c r="I27" s="17"/>
    </row>
    <row r="28" spans="1:9" ht="16.5" x14ac:dyDescent="0.25">
      <c r="A28" s="14">
        <v>14</v>
      </c>
      <c r="B28" s="26" t="s">
        <v>212</v>
      </c>
      <c r="C28" s="27" t="s">
        <v>213</v>
      </c>
      <c r="D28" s="28" t="s">
        <v>214</v>
      </c>
      <c r="E28" s="15">
        <v>6</v>
      </c>
      <c r="F28" s="16">
        <v>6</v>
      </c>
      <c r="G28" s="16">
        <f t="shared" si="0"/>
        <v>5.9999999999999991</v>
      </c>
      <c r="H28" s="12" t="str">
        <f t="shared" si="1"/>
        <v>C+</v>
      </c>
      <c r="I28" s="17"/>
    </row>
    <row r="29" spans="1:9" ht="16.5" x14ac:dyDescent="0.25">
      <c r="A29" s="14">
        <v>15</v>
      </c>
      <c r="B29" s="26" t="s">
        <v>215</v>
      </c>
      <c r="C29" s="27" t="s">
        <v>216</v>
      </c>
      <c r="D29" s="28" t="s">
        <v>44</v>
      </c>
      <c r="E29" s="15">
        <v>8</v>
      </c>
      <c r="F29" s="16">
        <v>0</v>
      </c>
      <c r="G29" s="16">
        <f t="shared" si="0"/>
        <v>2.4</v>
      </c>
      <c r="H29" s="12" t="str">
        <f t="shared" si="1"/>
        <v>F</v>
      </c>
      <c r="I29" s="17"/>
    </row>
    <row r="30" spans="1:9" ht="16.5" x14ac:dyDescent="0.25">
      <c r="A30" s="14">
        <v>16</v>
      </c>
      <c r="B30" s="26" t="s">
        <v>217</v>
      </c>
      <c r="C30" s="27" t="s">
        <v>218</v>
      </c>
      <c r="D30" s="28" t="s">
        <v>44</v>
      </c>
      <c r="E30" s="15">
        <v>9</v>
      </c>
      <c r="F30" s="16">
        <v>9</v>
      </c>
      <c r="G30" s="16">
        <f t="shared" si="0"/>
        <v>9</v>
      </c>
      <c r="H30" s="12" t="str">
        <f t="shared" si="1"/>
        <v>A</v>
      </c>
      <c r="I30" s="17"/>
    </row>
    <row r="31" spans="1:9" ht="16.5" x14ac:dyDescent="0.25">
      <c r="A31" s="14">
        <v>17</v>
      </c>
      <c r="B31" s="26" t="s">
        <v>219</v>
      </c>
      <c r="C31" s="27" t="s">
        <v>220</v>
      </c>
      <c r="D31" s="28" t="s">
        <v>45</v>
      </c>
      <c r="E31" s="15">
        <v>7</v>
      </c>
      <c r="F31" s="16">
        <v>7</v>
      </c>
      <c r="G31" s="16">
        <f t="shared" si="0"/>
        <v>7</v>
      </c>
      <c r="H31" s="12" t="str">
        <f t="shared" si="1"/>
        <v>B</v>
      </c>
      <c r="I31" s="17"/>
    </row>
    <row r="32" spans="1:9" ht="16.5" x14ac:dyDescent="0.25">
      <c r="A32" s="14">
        <v>18</v>
      </c>
      <c r="B32" s="26" t="s">
        <v>221</v>
      </c>
      <c r="C32" s="27" t="s">
        <v>222</v>
      </c>
      <c r="D32" s="28" t="s">
        <v>56</v>
      </c>
      <c r="E32" s="15">
        <v>8.5</v>
      </c>
      <c r="F32" s="16">
        <v>8</v>
      </c>
      <c r="G32" s="16">
        <f t="shared" si="0"/>
        <v>8.1499999999999986</v>
      </c>
      <c r="H32" s="12" t="str">
        <f t="shared" si="1"/>
        <v>B+</v>
      </c>
      <c r="I32" s="17"/>
    </row>
    <row r="33" spans="1:9" ht="16.5" x14ac:dyDescent="0.25">
      <c r="A33" s="14">
        <v>19</v>
      </c>
      <c r="B33" s="26" t="s">
        <v>223</v>
      </c>
      <c r="C33" s="27" t="s">
        <v>224</v>
      </c>
      <c r="D33" s="28" t="s">
        <v>57</v>
      </c>
      <c r="E33" s="15">
        <v>8</v>
      </c>
      <c r="F33" s="16">
        <v>6.5</v>
      </c>
      <c r="G33" s="16">
        <f t="shared" si="0"/>
        <v>6.9499999999999993</v>
      </c>
      <c r="H33" s="12" t="str">
        <f t="shared" si="1"/>
        <v>B</v>
      </c>
      <c r="I33" s="17"/>
    </row>
    <row r="34" spans="1:9" ht="16.5" x14ac:dyDescent="0.25">
      <c r="A34" s="14">
        <v>20</v>
      </c>
      <c r="B34" s="26" t="s">
        <v>225</v>
      </c>
      <c r="C34" s="27" t="s">
        <v>62</v>
      </c>
      <c r="D34" s="28" t="s">
        <v>226</v>
      </c>
      <c r="E34" s="15">
        <v>9</v>
      </c>
      <c r="F34" s="16">
        <v>7</v>
      </c>
      <c r="G34" s="16">
        <f t="shared" si="0"/>
        <v>7.6</v>
      </c>
      <c r="H34" s="12" t="str">
        <f t="shared" si="1"/>
        <v>B</v>
      </c>
      <c r="I34" s="17"/>
    </row>
    <row r="35" spans="1:9" ht="16.5" x14ac:dyDescent="0.25">
      <c r="A35" s="14">
        <v>21</v>
      </c>
      <c r="B35" s="26" t="s">
        <v>227</v>
      </c>
      <c r="C35" s="27" t="s">
        <v>228</v>
      </c>
      <c r="D35" s="28" t="s">
        <v>58</v>
      </c>
      <c r="E35" s="15">
        <v>6</v>
      </c>
      <c r="F35" s="16">
        <v>6</v>
      </c>
      <c r="G35" s="16">
        <f t="shared" si="0"/>
        <v>5.9999999999999991</v>
      </c>
      <c r="H35" s="12" t="str">
        <f t="shared" si="1"/>
        <v>C+</v>
      </c>
      <c r="I35" s="17"/>
    </row>
    <row r="36" spans="1:9" ht="16.5" x14ac:dyDescent="0.25">
      <c r="A36" s="14">
        <v>22</v>
      </c>
      <c r="B36" s="26" t="s">
        <v>229</v>
      </c>
      <c r="C36" s="27" t="s">
        <v>230</v>
      </c>
      <c r="D36" s="28" t="s">
        <v>82</v>
      </c>
      <c r="E36" s="15">
        <v>7</v>
      </c>
      <c r="F36" s="16">
        <v>6</v>
      </c>
      <c r="G36" s="16">
        <f t="shared" si="0"/>
        <v>6.2999999999999989</v>
      </c>
      <c r="H36" s="12" t="str">
        <f t="shared" si="1"/>
        <v>C+</v>
      </c>
      <c r="I36" s="17"/>
    </row>
    <row r="37" spans="1:9" ht="16.5" x14ac:dyDescent="0.25">
      <c r="A37" s="14">
        <v>23</v>
      </c>
      <c r="B37" s="26" t="s">
        <v>231</v>
      </c>
      <c r="C37" s="27" t="s">
        <v>232</v>
      </c>
      <c r="D37" s="28" t="s">
        <v>48</v>
      </c>
      <c r="E37" s="15">
        <v>0</v>
      </c>
      <c r="F37" s="16">
        <v>0</v>
      </c>
      <c r="G37" s="16">
        <f t="shared" si="0"/>
        <v>0</v>
      </c>
      <c r="H37" s="12" t="str">
        <f t="shared" si="1"/>
        <v>F</v>
      </c>
      <c r="I37" s="17"/>
    </row>
    <row r="38" spans="1:9" ht="16.5" x14ac:dyDescent="0.25">
      <c r="A38" s="14">
        <v>24</v>
      </c>
      <c r="B38" s="26" t="s">
        <v>233</v>
      </c>
      <c r="C38" s="27" t="s">
        <v>234</v>
      </c>
      <c r="D38" s="28" t="s">
        <v>48</v>
      </c>
      <c r="E38" s="15">
        <v>7</v>
      </c>
      <c r="F38" s="16">
        <v>4</v>
      </c>
      <c r="G38" s="16">
        <f t="shared" si="0"/>
        <v>4.9000000000000004</v>
      </c>
      <c r="H38" s="12" t="str">
        <f t="shared" si="1"/>
        <v>D</v>
      </c>
      <c r="I38" s="17"/>
    </row>
    <row r="39" spans="1:9" ht="16.5" x14ac:dyDescent="0.25">
      <c r="A39" s="14">
        <v>25</v>
      </c>
      <c r="B39" s="26" t="s">
        <v>235</v>
      </c>
      <c r="C39" s="27" t="s">
        <v>28</v>
      </c>
      <c r="D39" s="28" t="s">
        <v>59</v>
      </c>
      <c r="E39" s="15">
        <v>8.5</v>
      </c>
      <c r="F39" s="16">
        <v>5</v>
      </c>
      <c r="G39" s="16">
        <f t="shared" si="0"/>
        <v>6.05</v>
      </c>
      <c r="H39" s="12" t="str">
        <f t="shared" si="1"/>
        <v>C+</v>
      </c>
      <c r="I39" s="17"/>
    </row>
    <row r="40" spans="1:9" ht="16.5" x14ac:dyDescent="0.25">
      <c r="A40" s="14">
        <v>26</v>
      </c>
      <c r="B40" s="26" t="s">
        <v>236</v>
      </c>
      <c r="C40" s="27" t="s">
        <v>237</v>
      </c>
      <c r="D40" s="28" t="s">
        <v>88</v>
      </c>
      <c r="E40" s="15">
        <v>9.5</v>
      </c>
      <c r="F40" s="16">
        <v>6</v>
      </c>
      <c r="G40" s="16">
        <f t="shared" si="0"/>
        <v>7.0499999999999989</v>
      </c>
      <c r="H40" s="12" t="str">
        <f t="shared" si="1"/>
        <v>B</v>
      </c>
      <c r="I40" s="17"/>
    </row>
    <row r="41" spans="1:9" ht="16.5" x14ac:dyDescent="0.25">
      <c r="A41" s="14">
        <v>27</v>
      </c>
      <c r="B41" s="26" t="s">
        <v>238</v>
      </c>
      <c r="C41" s="27" t="s">
        <v>239</v>
      </c>
      <c r="D41" s="28" t="s">
        <v>240</v>
      </c>
      <c r="E41" s="15">
        <v>7.5</v>
      </c>
      <c r="F41" s="16">
        <v>7</v>
      </c>
      <c r="G41" s="16">
        <f t="shared" si="0"/>
        <v>7.1499999999999995</v>
      </c>
      <c r="H41" s="12" t="str">
        <f t="shared" si="1"/>
        <v>B</v>
      </c>
      <c r="I41" s="17"/>
    </row>
    <row r="42" spans="1:9" ht="16.5" x14ac:dyDescent="0.25">
      <c r="A42" s="14">
        <v>28</v>
      </c>
      <c r="B42" s="26" t="s">
        <v>241</v>
      </c>
      <c r="C42" s="27" t="s">
        <v>242</v>
      </c>
      <c r="D42" s="28" t="s">
        <v>64</v>
      </c>
      <c r="E42" s="15">
        <v>8</v>
      </c>
      <c r="F42" s="16">
        <v>7</v>
      </c>
      <c r="G42" s="16">
        <f t="shared" si="0"/>
        <v>7.2999999999999989</v>
      </c>
      <c r="H42" s="12" t="str">
        <f t="shared" si="1"/>
        <v>B</v>
      </c>
      <c r="I42" s="17"/>
    </row>
    <row r="43" spans="1:9" ht="16.5" x14ac:dyDescent="0.25">
      <c r="A43" s="14">
        <v>29</v>
      </c>
      <c r="B43" s="26" t="s">
        <v>243</v>
      </c>
      <c r="C43" s="27" t="s">
        <v>96</v>
      </c>
      <c r="D43" s="28" t="s">
        <v>65</v>
      </c>
      <c r="E43" s="15">
        <v>8</v>
      </c>
      <c r="F43" s="16">
        <v>7</v>
      </c>
      <c r="G43" s="16">
        <f t="shared" si="0"/>
        <v>7.2999999999999989</v>
      </c>
      <c r="H43" s="12" t="str">
        <f t="shared" si="1"/>
        <v>B</v>
      </c>
      <c r="I43" s="17"/>
    </row>
    <row r="44" spans="1:9" ht="16.5" x14ac:dyDescent="0.25">
      <c r="A44" s="14">
        <v>30</v>
      </c>
      <c r="B44" s="26" t="s">
        <v>244</v>
      </c>
      <c r="C44" s="27" t="s">
        <v>81</v>
      </c>
      <c r="D44" s="28" t="s">
        <v>66</v>
      </c>
      <c r="E44" s="15">
        <v>8</v>
      </c>
      <c r="F44" s="16">
        <v>7</v>
      </c>
      <c r="G44" s="16">
        <v>2.4</v>
      </c>
      <c r="H44" s="12" t="str">
        <f t="shared" si="1"/>
        <v>F</v>
      </c>
      <c r="I44" s="17"/>
    </row>
    <row r="45" spans="1:9" ht="16.5" x14ac:dyDescent="0.25">
      <c r="A45" s="14">
        <v>31</v>
      </c>
      <c r="B45" s="26" t="s">
        <v>245</v>
      </c>
      <c r="C45" s="27" t="s">
        <v>246</v>
      </c>
      <c r="D45" s="28" t="s">
        <v>184</v>
      </c>
      <c r="E45" s="15">
        <v>6.5</v>
      </c>
      <c r="F45" s="16">
        <v>4</v>
      </c>
      <c r="G45" s="16">
        <f>E45*$E$13+F45*$F$13</f>
        <v>4.75</v>
      </c>
      <c r="H45" s="12" t="str">
        <f t="shared" si="1"/>
        <v>D</v>
      </c>
      <c r="I45" s="17"/>
    </row>
    <row r="46" spans="1:9" ht="16.5" x14ac:dyDescent="0.25">
      <c r="A46" s="14">
        <v>32</v>
      </c>
      <c r="B46" s="26" t="s">
        <v>247</v>
      </c>
      <c r="C46" s="27" t="s">
        <v>248</v>
      </c>
      <c r="D46" s="28" t="s">
        <v>71</v>
      </c>
      <c r="E46" s="15">
        <v>7.5</v>
      </c>
      <c r="F46" s="16">
        <v>4</v>
      </c>
      <c r="G46" s="16">
        <f>E46*$E$13+F46*$F$13</f>
        <v>5.05</v>
      </c>
      <c r="H46" s="12" t="str">
        <f t="shared" si="1"/>
        <v>D+</v>
      </c>
      <c r="I46" s="17"/>
    </row>
    <row r="47" spans="1:9" ht="16.5" x14ac:dyDescent="0.25">
      <c r="A47" s="14">
        <v>33</v>
      </c>
      <c r="B47" s="26" t="s">
        <v>249</v>
      </c>
      <c r="C47" s="27" t="s">
        <v>250</v>
      </c>
      <c r="D47" s="28" t="s">
        <v>49</v>
      </c>
      <c r="E47" s="15">
        <v>9</v>
      </c>
      <c r="F47" s="16">
        <v>8</v>
      </c>
      <c r="G47" s="16">
        <f>E47*$E$13+F47*$F$13</f>
        <v>8.2999999999999989</v>
      </c>
      <c r="H47" s="12" t="str">
        <f t="shared" si="1"/>
        <v>B+</v>
      </c>
      <c r="I47" s="17"/>
    </row>
    <row r="48" spans="1:9" ht="16.5" x14ac:dyDescent="0.25">
      <c r="A48" s="33">
        <v>34</v>
      </c>
      <c r="B48" s="52" t="s">
        <v>251</v>
      </c>
      <c r="C48" s="35" t="s">
        <v>252</v>
      </c>
      <c r="D48" s="36" t="s">
        <v>73</v>
      </c>
      <c r="E48" s="37">
        <v>8</v>
      </c>
      <c r="F48" s="30">
        <v>7</v>
      </c>
      <c r="G48" s="30">
        <f>E48*$E$13+F48*$F$13</f>
        <v>7.2999999999999989</v>
      </c>
      <c r="H48" s="31" t="str">
        <f t="shared" si="1"/>
        <v>B</v>
      </c>
      <c r="I48" s="53"/>
    </row>
    <row r="49" spans="1:9" ht="15.75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5.75" x14ac:dyDescent="0.25">
      <c r="A50" s="18" t="str">
        <f>"Cộng danh sách gồm "</f>
        <v xml:space="preserve">Cộng danh sách gồm </v>
      </c>
      <c r="B50" s="18"/>
      <c r="C50" s="18"/>
      <c r="D50" s="19">
        <f>COUNTA(H15:H48)</f>
        <v>34</v>
      </c>
      <c r="E50" s="20">
        <v>1</v>
      </c>
      <c r="F50" s="21"/>
      <c r="G50" s="1"/>
      <c r="H50" s="1"/>
      <c r="I50" s="1"/>
    </row>
    <row r="51" spans="1:9" ht="15.75" x14ac:dyDescent="0.25">
      <c r="A51" s="72" t="s">
        <v>17</v>
      </c>
      <c r="B51" s="72"/>
      <c r="C51" s="72"/>
      <c r="D51" s="22">
        <f>COUNTIF(G15:G48,"&gt;=5")</f>
        <v>28</v>
      </c>
      <c r="E51" s="23">
        <f>D51/D50</f>
        <v>0.82352941176470584</v>
      </c>
      <c r="F51" s="24"/>
      <c r="G51" s="1"/>
      <c r="H51" s="1"/>
      <c r="I51" s="1"/>
    </row>
    <row r="52" spans="1:9" ht="15.75" x14ac:dyDescent="0.25">
      <c r="A52" s="72" t="s">
        <v>18</v>
      </c>
      <c r="B52" s="72"/>
      <c r="C52" s="72"/>
      <c r="D52" s="22">
        <f>COUNTIF(G15:G48,"&lt;5")</f>
        <v>6</v>
      </c>
      <c r="E52" s="23"/>
      <c r="F52" s="24"/>
      <c r="G52" s="1"/>
      <c r="H52" s="1"/>
      <c r="I52" s="1"/>
    </row>
    <row r="53" spans="1:9" ht="15.75" x14ac:dyDescent="0.25">
      <c r="A53" s="25"/>
      <c r="B53" s="25"/>
      <c r="C53" s="4"/>
      <c r="D53" s="25"/>
      <c r="E53" s="3"/>
      <c r="F53" s="1"/>
      <c r="G53" s="1"/>
      <c r="H53" s="1"/>
      <c r="I53" s="1"/>
    </row>
    <row r="54" spans="1:9" ht="15.75" x14ac:dyDescent="0.25">
      <c r="A54" s="1"/>
      <c r="B54" s="1"/>
      <c r="C54" s="1"/>
      <c r="D54" s="1"/>
      <c r="E54" s="73" t="str">
        <f ca="1">"TP. Hồ Chí Minh, ngày "&amp;  DAY(NOW())&amp;" tháng " &amp;MONTH(NOW())&amp;" năm "&amp;YEAR(NOW())</f>
        <v>TP. Hồ Chí Minh, ngày 13 tháng 6 năm 2019</v>
      </c>
      <c r="F54" s="73"/>
      <c r="G54" s="73"/>
      <c r="H54" s="73"/>
      <c r="I54" s="73"/>
    </row>
    <row r="55" spans="1:9" ht="15.75" x14ac:dyDescent="0.25">
      <c r="A55" s="55" t="s">
        <v>19</v>
      </c>
      <c r="B55" s="55"/>
      <c r="C55" s="55"/>
      <c r="D55" s="1"/>
      <c r="E55" s="55" t="s">
        <v>20</v>
      </c>
      <c r="F55" s="55"/>
      <c r="G55" s="55"/>
      <c r="H55" s="55"/>
      <c r="I55" s="55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61" spans="1:9" ht="15.75" x14ac:dyDescent="0.25">
      <c r="B61" s="49" t="s">
        <v>265</v>
      </c>
      <c r="F61" s="50" t="s">
        <v>266</v>
      </c>
      <c r="G61" s="50"/>
      <c r="H61" s="50"/>
    </row>
    <row r="62" spans="1:9" ht="15.75" x14ac:dyDescent="0.25">
      <c r="B62" s="49"/>
      <c r="F62" s="50"/>
      <c r="G62" s="50"/>
      <c r="H62" s="50"/>
    </row>
    <row r="63" spans="1:9" ht="15.75" x14ac:dyDescent="0.25">
      <c r="B63" s="49"/>
      <c r="F63" s="49"/>
    </row>
  </sheetData>
  <protectedRanges>
    <protectedRange sqref="A56:I56" name="Range5"/>
    <protectedRange sqref="I15:I48" name="Range4"/>
    <protectedRange sqref="B15:F48" name="Range3"/>
    <protectedRange sqref="A4" name="Range1"/>
    <protectedRange sqref="E13:F13" name="Range6"/>
    <protectedRange sqref="C8:C10 G8:G9" name="Range2_1"/>
  </protectedRanges>
  <mergeCells count="25">
    <mergeCell ref="A55:C55"/>
    <mergeCell ref="E55:I55"/>
    <mergeCell ref="A10:B10"/>
    <mergeCell ref="C10:D10"/>
    <mergeCell ref="A12:A13"/>
    <mergeCell ref="B12:B13"/>
    <mergeCell ref="C12:D13"/>
    <mergeCell ref="G12:H12"/>
    <mergeCell ref="I12:I13"/>
    <mergeCell ref="C14:D14"/>
    <mergeCell ref="A51:C51"/>
    <mergeCell ref="A52:C52"/>
    <mergeCell ref="E54:I54"/>
    <mergeCell ref="A6:I6"/>
    <mergeCell ref="A8:B8"/>
    <mergeCell ref="C8:D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8">
    <cfRule type="cellIs" dxfId="1" priority="2" stopIfTrue="1" operator="equal">
      <formula>"F"</formula>
    </cfRule>
  </conditionalFormatting>
  <conditionalFormatting sqref="G15:G48">
    <cfRule type="expression" dxfId="0" priority="1" stopIfTrue="1">
      <formula>MAX(#REF!)&lt;4</formula>
    </cfRule>
  </conditionalFormatting>
  <pageMargins left="0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06ĐH_KTTN1</vt:lpstr>
      <vt:lpstr>06ĐH_KTTN2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2019-06-13T02:23:43Z</dcterms:modified>
</cp:coreProperties>
</file>